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20730" windowHeight="11760" activeTab="2"/>
  </bookViews>
  <sheets>
    <sheet name="封面" sheetId="1" r:id="rId1"/>
    <sheet name="全市一般公共预算" sheetId="2" r:id="rId2"/>
    <sheet name="全市政府性基金预算" sheetId="3" r:id="rId3"/>
  </sheets>
  <calcPr calcId="144525"/>
</workbook>
</file>

<file path=xl/calcChain.xml><?xml version="1.0" encoding="utf-8"?>
<calcChain xmlns="http://schemas.openxmlformats.org/spreadsheetml/2006/main">
  <c r="G7" i="3"/>
  <c r="G18" s="1"/>
  <c r="E7"/>
  <c r="K17"/>
  <c r="M16"/>
  <c r="M15"/>
  <c r="F14"/>
  <c r="D14"/>
  <c r="D13"/>
  <c r="K13"/>
  <c r="D12"/>
  <c r="M12"/>
  <c r="D11"/>
  <c r="M11"/>
  <c r="F10"/>
  <c r="D10"/>
  <c r="M10"/>
  <c r="K10"/>
  <c r="F9"/>
  <c r="D9"/>
  <c r="L7"/>
  <c r="L18" s="1"/>
  <c r="F8"/>
  <c r="D8"/>
  <c r="M8"/>
  <c r="K8"/>
  <c r="C7"/>
  <c r="D7" s="1"/>
  <c r="E16" i="2"/>
  <c r="E7"/>
  <c r="E10"/>
  <c r="C10"/>
  <c r="J7"/>
  <c r="H7"/>
  <c r="C16"/>
  <c r="D19"/>
  <c r="D18"/>
  <c r="D17"/>
  <c r="C7"/>
  <c r="I31"/>
  <c r="I28"/>
  <c r="I26"/>
  <c r="I24"/>
  <c r="I22"/>
  <c r="I21"/>
  <c r="I20"/>
  <c r="I18"/>
  <c r="D20"/>
  <c r="I15"/>
  <c r="D15"/>
  <c r="D14"/>
  <c r="D13"/>
  <c r="I12"/>
  <c r="I11"/>
  <c r="D11"/>
  <c r="D9"/>
  <c r="D8"/>
  <c r="J34"/>
  <c r="C34" l="1"/>
  <c r="F13" i="3"/>
  <c r="K15"/>
  <c r="F7"/>
  <c r="J7"/>
  <c r="J18" s="1"/>
  <c r="K18" s="1"/>
  <c r="K12"/>
  <c r="F12"/>
  <c r="M13"/>
  <c r="K14"/>
  <c r="M14"/>
  <c r="N7"/>
  <c r="N18" s="1"/>
  <c r="M18" s="1"/>
  <c r="E18"/>
  <c r="F18" s="1"/>
  <c r="M17"/>
  <c r="F11"/>
  <c r="M9"/>
  <c r="K11"/>
  <c r="K16"/>
  <c r="K9"/>
  <c r="C18"/>
  <c r="I32" i="2"/>
  <c r="D10"/>
  <c r="D16"/>
  <c r="I8"/>
  <c r="I9"/>
  <c r="I13"/>
  <c r="I25"/>
  <c r="H34"/>
  <c r="I34" s="1"/>
  <c r="I10"/>
  <c r="I14"/>
  <c r="I19"/>
  <c r="I30"/>
  <c r="I16"/>
  <c r="I23"/>
  <c r="I29"/>
  <c r="D7"/>
  <c r="E34"/>
  <c r="D12"/>
  <c r="I17"/>
  <c r="I27"/>
  <c r="I33"/>
  <c r="I7"/>
  <c r="K7" i="3" l="1"/>
  <c r="D34" i="2"/>
  <c r="M7" i="3"/>
  <c r="D18"/>
</calcChain>
</file>

<file path=xl/sharedStrings.xml><?xml version="1.0" encoding="utf-8"?>
<sst xmlns="http://schemas.openxmlformats.org/spreadsheetml/2006/main" count="106" uniqueCount="85">
  <si>
    <t>2024年鹤山市全市一般公共预算、政府性基金预算调整总表（代编）</t>
    <phoneticPr fontId="3" type="noConversion"/>
  </si>
  <si>
    <t>单位：万元</t>
  </si>
  <si>
    <t>收入项目</t>
  </si>
  <si>
    <t>支出项目</t>
  </si>
  <si>
    <t>科目号</t>
  </si>
  <si>
    <t>科目名称</t>
  </si>
  <si>
    <t>2024年预算</t>
    <phoneticPr fontId="3" type="noConversion"/>
  </si>
  <si>
    <t>第二次调整</t>
  </si>
  <si>
    <t>调整金额</t>
  </si>
  <si>
    <t>调整后
预算数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</si>
  <si>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</si>
  <si>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</si>
  <si>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</si>
  <si>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</si>
  <si>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</si>
  <si>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</si>
  <si>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</si>
  <si>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</si>
  <si>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</si>
  <si>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</si>
  <si>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</si>
  <si>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</si>
  <si>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</si>
  <si>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</si>
  <si>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三、债务转贷收入</t>
  </si>
  <si>
    <t>社会保障和就业支出</t>
  </si>
  <si>
    <t>四、上年结转收入</t>
  </si>
  <si>
    <t>卫生健康支出</t>
  </si>
  <si>
    <t>五、调入资金</t>
  </si>
  <si>
    <t>节能环保支出</t>
  </si>
  <si>
    <t>六、动用预算稳定调节基金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</si>
  <si>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</si>
  <si>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</si>
  <si>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</si>
  <si>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</si>
  <si>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</si>
  <si>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</si>
  <si>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</si>
  <si>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</si>
  <si>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</si>
  <si>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</si>
  <si>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</si>
  <si>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债务付息支出</t>
  </si>
  <si>
    <t>债务发行费用支出</t>
  </si>
  <si>
    <t>二、上解支出</t>
  </si>
  <si>
    <t>三、债务还本支出</t>
    <phoneticPr fontId="3" type="noConversion"/>
  </si>
  <si>
    <t>四、结转下年</t>
    <phoneticPr fontId="3" type="noConversion"/>
  </si>
  <si>
    <t>五、安排预算稳定调节基金</t>
    <phoneticPr fontId="3" type="noConversion"/>
  </si>
  <si>
    <t>收入合计</t>
  </si>
  <si>
    <t>支出合计</t>
  </si>
  <si>
    <t>2024年鹤山市全市一般公共预算调整情况表（代编）</t>
    <phoneticPr fontId="3" type="noConversion"/>
  </si>
  <si>
    <t>从其他资金调入一般公共预算</t>
  </si>
  <si>
    <t>从政府性基金预算调入一般公共预算</t>
    <phoneticPr fontId="3" type="noConversion"/>
  </si>
  <si>
    <t>从国有资本经营预算调入一般公共预算</t>
    <phoneticPr fontId="3" type="noConversion"/>
  </si>
  <si>
    <t>单位：万元</t>
    <phoneticPr fontId="17" type="noConversion"/>
  </si>
  <si>
    <t>收入项目</t>
    <phoneticPr fontId="17" type="noConversion"/>
  </si>
  <si>
    <t>支出项目</t>
    <phoneticPr fontId="17" type="noConversion"/>
  </si>
  <si>
    <t>科目号</t>
    <phoneticPr fontId="17" type="noConversion"/>
  </si>
  <si>
    <t>科目名称</t>
    <phoneticPr fontId="17" type="noConversion"/>
  </si>
  <si>
    <t>第一次</t>
    <phoneticPr fontId="17" type="noConversion"/>
  </si>
  <si>
    <t>第一次调整预算数</t>
    <phoneticPr fontId="17" type="noConversion"/>
  </si>
  <si>
    <t>第二次调整</t>
    <phoneticPr fontId="17" type="noConversion"/>
  </si>
  <si>
    <t>调整金额</t>
    <phoneticPr fontId="17" type="noConversion"/>
  </si>
  <si>
    <t>一、政府性基金预算收入</t>
  </si>
  <si>
    <t>一、政府性基金预算支出</t>
    <phoneticPr fontId="17" type="noConversion"/>
  </si>
  <si>
    <t>国有土地使用权出让收入</t>
  </si>
  <si>
    <t>城乡社区支出</t>
    <phoneticPr fontId="17" type="noConversion"/>
  </si>
  <si>
    <t>彩票公益金收入</t>
  </si>
  <si>
    <t>农林水支出</t>
    <phoneticPr fontId="17" type="noConversion"/>
  </si>
  <si>
    <t>城市基础设施配套费收入</t>
  </si>
  <si>
    <t>其他支出</t>
    <phoneticPr fontId="17" type="noConversion"/>
  </si>
  <si>
    <t>污水处理费收入</t>
  </si>
  <si>
    <t>债务付息支出</t>
    <phoneticPr fontId="17" type="noConversion"/>
  </si>
  <si>
    <t>债务发行费用支出</t>
    <phoneticPr fontId="17" type="noConversion"/>
  </si>
  <si>
    <t>三、上年结转收入</t>
  </si>
  <si>
    <t>二、上解上级支出</t>
    <phoneticPr fontId="17" type="noConversion"/>
  </si>
  <si>
    <t>四、债务转贷收入</t>
  </si>
  <si>
    <t>四、债务还本支出</t>
    <phoneticPr fontId="17" type="noConversion"/>
  </si>
  <si>
    <t>五、调出资金</t>
    <phoneticPr fontId="17" type="noConversion"/>
  </si>
  <si>
    <t>六、年终结余</t>
    <phoneticPr fontId="17" type="noConversion"/>
  </si>
  <si>
    <t>支出合计</t>
    <phoneticPr fontId="17" type="noConversion"/>
  </si>
  <si>
    <t>2024年鹤山市全市政府性基金预算调整情况表（代编）</t>
    <phoneticPr fontId="17" type="noConversion"/>
  </si>
  <si>
    <t>附件4</t>
    <phoneticPr fontId="3" type="noConversion"/>
  </si>
  <si>
    <t>附件4-1</t>
    <phoneticPr fontId="3" type="noConversion"/>
  </si>
  <si>
    <t>附件4-2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</si>
</sst>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176" formatCode="#,##0_ "/>
  </numFmts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.5"/>
      <name val="宋体"/>
      <family val="3"/>
      <charset val="134"/>
    </font>
    <font>
      <b/>
      <sz val="12.5"/>
      <name val="宋体"/>
      <family val="3"/>
      <charset val="134"/>
    </font>
    <font>
      <sz val="11.5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49" fontId="4" fillId="0" borderId="0" xfId="2" applyNumberFormat="1" applyFont="1" applyAlignment="1">
      <alignment horizontal="center" vertical="center" wrapText="1"/>
    </xf>
    <xf numFmtId="49" fontId="4" fillId="0" borderId="0" xfId="2" applyNumberFormat="1" applyFont="1" applyAlignment="1">
      <alignment vertical="center" wrapText="1"/>
    </xf>
    <xf numFmtId="0" fontId="2" fillId="0" borderId="0" xfId="2" applyAlignment="1">
      <alignment vertical="center"/>
    </xf>
    <xf numFmtId="0" fontId="5" fillId="0" borderId="0" xfId="2" applyFont="1" applyAlignment="1">
      <alignment horizontal="left" vertical="center"/>
    </xf>
    <xf numFmtId="49" fontId="6" fillId="0" borderId="0" xfId="2" applyNumberFormat="1" applyFont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 shrinkToFit="1"/>
    </xf>
    <xf numFmtId="0" fontId="9" fillId="0" borderId="0" xfId="2" applyFont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41" fontId="13" fillId="0" borderId="1" xfId="0" applyNumberFormat="1" applyFont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41" fontId="2" fillId="0" borderId="1" xfId="0" applyNumberFormat="1" applyFont="1" applyBorder="1">
      <alignment vertical="center"/>
    </xf>
    <xf numFmtId="41" fontId="0" fillId="0" borderId="1" xfId="0" applyNumberFormat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41" fontId="5" fillId="0" borderId="1" xfId="0" applyNumberFormat="1" applyFont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11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vertical="center"/>
    </xf>
    <xf numFmtId="0" fontId="13" fillId="0" borderId="1" xfId="0" applyFont="1" applyBorder="1">
      <alignment vertical="center"/>
    </xf>
    <xf numFmtId="0" fontId="0" fillId="0" borderId="1" xfId="0" applyBorder="1">
      <alignment vertical="center"/>
    </xf>
    <xf numFmtId="41" fontId="5" fillId="0" borderId="1" xfId="0" applyNumberFormat="1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/>
    <xf numFmtId="0" fontId="15" fillId="0" borderId="1" xfId="0" applyFont="1" applyFill="1" applyBorder="1" applyAlignment="1">
      <alignment horizontal="left" vertical="center"/>
    </xf>
    <xf numFmtId="0" fontId="5" fillId="0" borderId="0" xfId="0" applyFont="1" applyAlignment="1"/>
    <xf numFmtId="0" fontId="16" fillId="0" borderId="1" xfId="0" applyFont="1" applyFill="1" applyBorder="1" applyAlignment="1">
      <alignment horizontal="left" vertical="center"/>
    </xf>
    <xf numFmtId="41" fontId="16" fillId="0" borderId="1" xfId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176" fontId="18" fillId="0" borderId="1" xfId="0" applyNumberFormat="1" applyFont="1" applyBorder="1">
      <alignment vertical="center"/>
    </xf>
    <xf numFmtId="41" fontId="19" fillId="0" borderId="1" xfId="0" applyNumberFormat="1" applyFont="1" applyBorder="1">
      <alignment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41" fontId="21" fillId="0" borderId="1" xfId="0" applyNumberFormat="1" applyFont="1" applyBorder="1">
      <alignment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vertical="center" wrapText="1"/>
    </xf>
    <xf numFmtId="176" fontId="20" fillId="0" borderId="1" xfId="0" applyNumberFormat="1" applyFont="1" applyBorder="1">
      <alignment vertical="center"/>
    </xf>
    <xf numFmtId="0" fontId="12" fillId="0" borderId="1" xfId="0" applyFont="1" applyFill="1" applyBorder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/>
    <xf numFmtId="0" fontId="10" fillId="0" borderId="0" xfId="0" applyNumberFormat="1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0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千位分隔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31"/>
  <sheetViews>
    <sheetView topLeftCell="A4" workbookViewId="0">
      <selection activeCell="E5" sqref="E5"/>
    </sheetView>
  </sheetViews>
  <sheetFormatPr defaultColWidth="9" defaultRowHeight="13.5"/>
  <cols>
    <col min="1" max="9" width="9.875" style="4" customWidth="1"/>
    <col min="10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6384" ht="14.25">
      <c r="A1" s="1" t="s">
        <v>82</v>
      </c>
      <c r="B1" s="2"/>
      <c r="C1" s="2"/>
      <c r="D1" s="3"/>
      <c r="E1" s="2"/>
      <c r="F1" s="2"/>
    </row>
    <row r="2" spans="1:16384" ht="14.25">
      <c r="A2" s="3"/>
      <c r="D2" s="3"/>
    </row>
    <row r="3" spans="1:16384" ht="14.25">
      <c r="A3" s="5"/>
      <c r="B3" s="5"/>
      <c r="C3" s="5"/>
      <c r="D3" s="3"/>
    </row>
    <row r="4" spans="1:16384" ht="14.25">
      <c r="A4" s="5"/>
      <c r="B4" s="5"/>
      <c r="C4" s="5"/>
      <c r="D4" s="3"/>
    </row>
    <row r="5" spans="1:16384" ht="14.25">
      <c r="A5" s="5"/>
      <c r="B5" s="5"/>
      <c r="C5" s="5"/>
      <c r="D5" s="3"/>
    </row>
    <row r="6" spans="1:16384" ht="14.25">
      <c r="A6" s="5"/>
      <c r="B6" s="5"/>
      <c r="C6" s="5"/>
      <c r="D6" s="3"/>
    </row>
    <row r="7" spans="1:16384" ht="14.25">
      <c r="A7" s="5"/>
      <c r="B7" s="5"/>
      <c r="C7" s="5"/>
      <c r="D7" s="3"/>
    </row>
    <row r="8" spans="1:16384" ht="14.25">
      <c r="A8" s="5"/>
      <c r="B8" s="5"/>
      <c r="C8" s="5"/>
      <c r="D8" s="3"/>
    </row>
    <row r="9" spans="1:16384" ht="14.25">
      <c r="A9" s="5"/>
      <c r="B9" s="5"/>
      <c r="C9" s="5"/>
      <c r="D9" s="3"/>
    </row>
    <row r="10" spans="1:16384" ht="14.25">
      <c r="A10" s="5"/>
      <c r="B10" s="5"/>
      <c r="C10" s="5"/>
      <c r="D10" s="3"/>
    </row>
    <row r="11" spans="1:16384" ht="14.25">
      <c r="A11" s="5"/>
      <c r="B11" s="5"/>
      <c r="C11" s="5"/>
      <c r="D11" s="3"/>
    </row>
    <row r="12" spans="1:16384" ht="15.75">
      <c r="A12" s="6"/>
      <c r="B12" s="6"/>
      <c r="C12" s="6"/>
    </row>
    <row r="13" spans="1:16384" ht="15.75">
      <c r="A13" s="6"/>
      <c r="B13" s="6"/>
      <c r="C13" s="6"/>
    </row>
    <row r="14" spans="1:16384" ht="15.75">
      <c r="A14" s="6"/>
      <c r="B14" s="6"/>
      <c r="C14" s="6"/>
    </row>
    <row r="15" spans="1:16384" ht="75" customHeight="1">
      <c r="A15" s="50" t="s">
        <v>0</v>
      </c>
      <c r="B15" s="50"/>
      <c r="C15" s="50"/>
      <c r="D15" s="50"/>
      <c r="E15" s="50"/>
      <c r="F15" s="50"/>
      <c r="G15" s="50"/>
      <c r="H15" s="50"/>
      <c r="I15" s="50"/>
      <c r="J15" s="7"/>
      <c r="K15" s="7"/>
      <c r="L15" s="7"/>
      <c r="M15" s="7"/>
      <c r="N15" s="7"/>
    </row>
    <row r="16" spans="1:16384" s="1" customForma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  <c r="XFC16" s="4"/>
      <c r="XFD16" s="4"/>
    </row>
    <row r="17" spans="1:16384" s="1" customForma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pans="1:16384" s="1" customForma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4"/>
    </row>
    <row r="19" spans="1:16384" s="1" customForma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4"/>
      <c r="XFD19" s="4"/>
    </row>
    <row r="20" spans="1:16384" s="1" customForma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  <c r="XFD20" s="4"/>
    </row>
    <row r="21" spans="1:16384" s="1" customForma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  <c r="XFD21" s="4"/>
    </row>
    <row r="22" spans="1:16384" s="1" customForma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4"/>
      <c r="XFC22" s="4"/>
      <c r="XFD22" s="4"/>
    </row>
    <row r="23" spans="1:16384" ht="18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6384" ht="18.7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6384" ht="18.75">
      <c r="A25" s="8"/>
      <c r="B25" s="8"/>
      <c r="C25" s="8"/>
      <c r="D25" s="8"/>
      <c r="E25" s="9"/>
      <c r="F25" s="8"/>
      <c r="G25" s="10"/>
      <c r="H25" s="10"/>
      <c r="I25" s="10"/>
      <c r="J25" s="8"/>
      <c r="K25" s="8"/>
      <c r="L25" s="8"/>
      <c r="M25" s="8"/>
    </row>
    <row r="26" spans="1:16384" ht="18.75">
      <c r="A26" s="8"/>
      <c r="B26" s="8"/>
      <c r="C26" s="8"/>
      <c r="D26" s="8"/>
      <c r="E26" s="9"/>
      <c r="F26" s="8"/>
      <c r="G26" s="10"/>
      <c r="H26" s="10"/>
      <c r="I26" s="10"/>
      <c r="J26" s="8"/>
      <c r="K26" s="8"/>
      <c r="L26" s="8"/>
      <c r="M26" s="8"/>
    </row>
    <row r="27" spans="1:16384" ht="18.7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6384" ht="18.7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6384" ht="18.7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6384" ht="18.7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6384" ht="18.75">
      <c r="A31" s="8"/>
      <c r="C31" s="8"/>
      <c r="E31" s="8"/>
      <c r="F31" s="8"/>
      <c r="G31" s="8"/>
      <c r="H31" s="8"/>
      <c r="I31" s="8"/>
      <c r="J31" s="8"/>
      <c r="K31" s="8"/>
      <c r="L31" s="11"/>
      <c r="M31" s="8"/>
    </row>
  </sheetData>
  <mergeCells count="1">
    <mergeCell ref="A15:I1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/>
  </sheetViews>
  <sheetFormatPr defaultRowHeight="13.5"/>
  <cols>
    <col min="1" max="1" width="10.375" customWidth="1"/>
    <col min="2" max="2" width="36.5" customWidth="1"/>
    <col min="3" max="5" width="11.125" customWidth="1"/>
    <col min="7" max="7" width="27.25" bestFit="1" customWidth="1"/>
    <col min="8" max="10" width="11.125" customWidth="1"/>
  </cols>
  <sheetData>
    <row r="1" spans="1:10" ht="14.25">
      <c r="A1" s="32" t="s">
        <v>83</v>
      </c>
    </row>
    <row r="2" spans="1:10" ht="25.5">
      <c r="A2" s="56" t="s">
        <v>50</v>
      </c>
      <c r="B2" s="56"/>
      <c r="C2" s="56"/>
      <c r="D2" s="56"/>
      <c r="E2" s="56"/>
      <c r="F2" s="56"/>
      <c r="G2" s="56"/>
      <c r="H2" s="56"/>
      <c r="I2" s="56"/>
      <c r="J2" s="56"/>
    </row>
    <row r="3" spans="1:10">
      <c r="A3" s="1"/>
      <c r="B3" s="1"/>
      <c r="C3" s="12"/>
      <c r="D3" s="1"/>
      <c r="E3" s="1"/>
      <c r="F3" s="1"/>
      <c r="G3" s="1"/>
      <c r="H3" s="12"/>
      <c r="I3" s="1"/>
      <c r="J3" s="1" t="s">
        <v>1</v>
      </c>
    </row>
    <row r="4" spans="1:10" ht="14.25">
      <c r="A4" s="57" t="s">
        <v>2</v>
      </c>
      <c r="B4" s="57"/>
      <c r="C4" s="57"/>
      <c r="D4" s="57"/>
      <c r="E4" s="57"/>
      <c r="F4" s="57" t="s">
        <v>3</v>
      </c>
      <c r="G4" s="57"/>
      <c r="H4" s="57"/>
      <c r="I4" s="57"/>
      <c r="J4" s="57"/>
    </row>
    <row r="5" spans="1:10">
      <c r="A5" s="58" t="s">
        <v>4</v>
      </c>
      <c r="B5" s="58" t="s">
        <v>5</v>
      </c>
      <c r="C5" s="59" t="s">
        <v>6</v>
      </c>
      <c r="D5" s="51" t="s">
        <v>7</v>
      </c>
      <c r="E5" s="51"/>
      <c r="F5" s="58" t="s">
        <v>4</v>
      </c>
      <c r="G5" s="58" t="s">
        <v>5</v>
      </c>
      <c r="H5" s="59" t="s">
        <v>6</v>
      </c>
      <c r="I5" s="51" t="s">
        <v>7</v>
      </c>
      <c r="J5" s="51"/>
    </row>
    <row r="6" spans="1:10" ht="27">
      <c r="A6" s="58"/>
      <c r="B6" s="58"/>
      <c r="C6" s="59"/>
      <c r="D6" s="13" t="s">
        <v>8</v>
      </c>
      <c r="E6" s="13" t="s">
        <v>9</v>
      </c>
      <c r="F6" s="58"/>
      <c r="G6" s="58"/>
      <c r="H6" s="59"/>
      <c r="I6" s="13" t="s">
        <v>8</v>
      </c>
      <c r="J6" s="13" t="s">
        <v>9</v>
      </c>
    </row>
    <row r="7" spans="1:10" ht="14.25">
      <c r="A7" s="14" t="s">
        <v>10</v>
      </c>
      <c r="B7" s="14"/>
      <c r="C7" s="15">
        <f>C8+C9</f>
        <v>388277</v>
      </c>
      <c r="D7" s="15">
        <f>E7-C7</f>
        <v>0</v>
      </c>
      <c r="E7" s="15">
        <f>E8+E9</f>
        <v>388277</v>
      </c>
      <c r="F7" s="14" t="s">
        <v>11</v>
      </c>
      <c r="G7" s="16"/>
      <c r="H7" s="15">
        <f>SUM(H8:H29)</f>
        <v>500574</v>
      </c>
      <c r="I7" s="15">
        <f>J7-H7</f>
        <v>2426</v>
      </c>
      <c r="J7" s="15">
        <f>SUM(J8:J29)</f>
        <v>503000</v>
      </c>
    </row>
    <row r="8" spans="1:10" ht="14.25">
      <c r="A8" s="16">
        <v>101</v>
      </c>
      <c r="B8" s="17" t="s">
        <v>12</v>
      </c>
      <c r="C8" s="18">
        <v>232967</v>
      </c>
      <c r="D8" s="19">
        <f t="shared" ref="D8:D19" si="0">E8-C8</f>
        <v>-14926</v>
      </c>
      <c r="E8" s="18">
        <v>218041</v>
      </c>
      <c r="F8" s="20">
        <v>201</v>
      </c>
      <c r="G8" s="21" t="s">
        <v>13</v>
      </c>
      <c r="H8" s="19">
        <v>52442</v>
      </c>
      <c r="I8" s="19">
        <f t="shared" ref="I8:I34" si="1">J8-H8</f>
        <v>-9022</v>
      </c>
      <c r="J8" s="19">
        <v>43420</v>
      </c>
    </row>
    <row r="9" spans="1:10" ht="14.25">
      <c r="A9" s="16">
        <v>103</v>
      </c>
      <c r="B9" s="17" t="s">
        <v>14</v>
      </c>
      <c r="C9" s="18">
        <v>155310</v>
      </c>
      <c r="D9" s="19">
        <f t="shared" si="0"/>
        <v>14926</v>
      </c>
      <c r="E9" s="18">
        <v>170236</v>
      </c>
      <c r="F9" s="20">
        <v>203</v>
      </c>
      <c r="G9" s="21" t="s">
        <v>15</v>
      </c>
      <c r="H9" s="19">
        <v>1162</v>
      </c>
      <c r="I9" s="19">
        <f t="shared" si="1"/>
        <v>-481</v>
      </c>
      <c r="J9" s="19">
        <v>681</v>
      </c>
    </row>
    <row r="10" spans="1:10" ht="14.25">
      <c r="A10" s="22" t="s">
        <v>16</v>
      </c>
      <c r="B10" s="14"/>
      <c r="C10" s="15">
        <f>SUM(C11:C13)</f>
        <v>68815</v>
      </c>
      <c r="D10" s="15">
        <f t="shared" si="0"/>
        <v>80808</v>
      </c>
      <c r="E10" s="15">
        <f>SUM(E11:E13)</f>
        <v>149623</v>
      </c>
      <c r="F10" s="20">
        <v>204</v>
      </c>
      <c r="G10" s="21" t="s">
        <v>17</v>
      </c>
      <c r="H10" s="19">
        <v>33225</v>
      </c>
      <c r="I10" s="19">
        <f t="shared" si="1"/>
        <v>-4013</v>
      </c>
      <c r="J10" s="19">
        <v>29212</v>
      </c>
    </row>
    <row r="11" spans="1:10" ht="14.25">
      <c r="A11" s="16">
        <v>11001</v>
      </c>
      <c r="B11" s="17" t="s">
        <v>18</v>
      </c>
      <c r="C11" s="18">
        <v>28076</v>
      </c>
      <c r="D11" s="19">
        <f t="shared" si="0"/>
        <v>0</v>
      </c>
      <c r="E11" s="18">
        <v>28076</v>
      </c>
      <c r="F11" s="20">
        <v>205</v>
      </c>
      <c r="G11" s="21" t="s">
        <v>19</v>
      </c>
      <c r="H11" s="19">
        <v>111907</v>
      </c>
      <c r="I11" s="19">
        <f t="shared" si="1"/>
        <v>-8991</v>
      </c>
      <c r="J11" s="19">
        <v>102916</v>
      </c>
    </row>
    <row r="12" spans="1:10" ht="14.25">
      <c r="A12" s="16">
        <v>11002</v>
      </c>
      <c r="B12" s="17" t="s">
        <v>20</v>
      </c>
      <c r="C12" s="18">
        <v>38122</v>
      </c>
      <c r="D12" s="19">
        <f t="shared" si="0"/>
        <v>49534</v>
      </c>
      <c r="E12" s="18">
        <v>87656</v>
      </c>
      <c r="F12" s="20">
        <v>206</v>
      </c>
      <c r="G12" s="21" t="s">
        <v>21</v>
      </c>
      <c r="H12" s="19">
        <v>8461</v>
      </c>
      <c r="I12" s="19">
        <f t="shared" si="1"/>
        <v>3848</v>
      </c>
      <c r="J12" s="19">
        <v>12309</v>
      </c>
    </row>
    <row r="13" spans="1:10" ht="14.25">
      <c r="A13" s="23">
        <v>11003</v>
      </c>
      <c r="B13" s="23" t="s">
        <v>22</v>
      </c>
      <c r="C13" s="18">
        <v>2617</v>
      </c>
      <c r="D13" s="19">
        <f t="shared" si="0"/>
        <v>31274</v>
      </c>
      <c r="E13" s="18">
        <v>33891</v>
      </c>
      <c r="F13" s="20">
        <v>207</v>
      </c>
      <c r="G13" s="21" t="s">
        <v>23</v>
      </c>
      <c r="H13" s="19">
        <v>7846</v>
      </c>
      <c r="I13" s="19">
        <f t="shared" si="1"/>
        <v>-3822</v>
      </c>
      <c r="J13" s="19">
        <v>4024</v>
      </c>
    </row>
    <row r="14" spans="1:10" ht="14.25">
      <c r="A14" s="24" t="s">
        <v>24</v>
      </c>
      <c r="B14" s="24"/>
      <c r="C14" s="15">
        <v>500</v>
      </c>
      <c r="D14" s="15">
        <f t="shared" si="0"/>
        <v>0</v>
      </c>
      <c r="E14" s="15">
        <v>500</v>
      </c>
      <c r="F14" s="20">
        <v>208</v>
      </c>
      <c r="G14" s="21" t="s">
        <v>25</v>
      </c>
      <c r="H14" s="19">
        <v>88130</v>
      </c>
      <c r="I14" s="19">
        <f t="shared" si="1"/>
        <v>436</v>
      </c>
      <c r="J14" s="19">
        <v>88566</v>
      </c>
    </row>
    <row r="15" spans="1:10" ht="14.25">
      <c r="A15" s="22" t="s">
        <v>26</v>
      </c>
      <c r="B15" s="14"/>
      <c r="C15" s="15">
        <v>1925</v>
      </c>
      <c r="D15" s="15">
        <f t="shared" si="0"/>
        <v>5200</v>
      </c>
      <c r="E15" s="15">
        <v>7125</v>
      </c>
      <c r="F15" s="20">
        <v>210</v>
      </c>
      <c r="G15" s="21" t="s">
        <v>27</v>
      </c>
      <c r="H15" s="19">
        <v>50007</v>
      </c>
      <c r="I15" s="19">
        <f t="shared" si="1"/>
        <v>4867</v>
      </c>
      <c r="J15" s="19">
        <v>54874</v>
      </c>
    </row>
    <row r="16" spans="1:10" ht="14.25">
      <c r="A16" s="22" t="s">
        <v>28</v>
      </c>
      <c r="B16" s="14"/>
      <c r="C16" s="15">
        <f>C17+C18+C19</f>
        <v>105086</v>
      </c>
      <c r="D16" s="15">
        <f t="shared" si="0"/>
        <v>-53898</v>
      </c>
      <c r="E16" s="15">
        <f>E17+E18+E19</f>
        <v>51188</v>
      </c>
      <c r="F16" s="20">
        <v>211</v>
      </c>
      <c r="G16" s="21" t="s">
        <v>29</v>
      </c>
      <c r="H16" s="19">
        <v>3548</v>
      </c>
      <c r="I16" s="19">
        <f t="shared" si="1"/>
        <v>6166</v>
      </c>
      <c r="J16" s="19">
        <v>9714</v>
      </c>
    </row>
    <row r="17" spans="1:10" ht="14.25">
      <c r="A17" s="33">
        <v>110090102</v>
      </c>
      <c r="B17" s="35" t="s">
        <v>52</v>
      </c>
      <c r="C17" s="34">
        <v>104062</v>
      </c>
      <c r="D17" s="19">
        <f t="shared" si="0"/>
        <v>-64062</v>
      </c>
      <c r="E17" s="34">
        <v>40000</v>
      </c>
      <c r="F17" s="20">
        <v>212</v>
      </c>
      <c r="G17" s="21" t="s">
        <v>31</v>
      </c>
      <c r="H17" s="19">
        <v>40525</v>
      </c>
      <c r="I17" s="19">
        <f t="shared" si="1"/>
        <v>21837</v>
      </c>
      <c r="J17" s="19">
        <v>62362</v>
      </c>
    </row>
    <row r="18" spans="1:10" ht="14.25">
      <c r="A18" s="33">
        <v>110090103</v>
      </c>
      <c r="B18" s="35" t="s">
        <v>53</v>
      </c>
      <c r="C18" s="34">
        <v>701</v>
      </c>
      <c r="D18" s="19">
        <f t="shared" si="0"/>
        <v>0</v>
      </c>
      <c r="E18" s="34">
        <v>701</v>
      </c>
      <c r="F18" s="20">
        <v>213</v>
      </c>
      <c r="G18" s="21" t="s">
        <v>32</v>
      </c>
      <c r="H18" s="19">
        <v>46698</v>
      </c>
      <c r="I18" s="19">
        <f t="shared" si="1"/>
        <v>-7050</v>
      </c>
      <c r="J18" s="19">
        <v>39648</v>
      </c>
    </row>
    <row r="19" spans="1:10" ht="14.25">
      <c r="A19" s="33">
        <v>110090199</v>
      </c>
      <c r="B19" s="35" t="s">
        <v>51</v>
      </c>
      <c r="C19" s="34">
        <v>323</v>
      </c>
      <c r="D19" s="19">
        <f t="shared" si="0"/>
        <v>10164</v>
      </c>
      <c r="E19" s="34">
        <v>10487</v>
      </c>
      <c r="F19" s="20">
        <v>214</v>
      </c>
      <c r="G19" s="21" t="s">
        <v>33</v>
      </c>
      <c r="H19" s="19">
        <v>10940</v>
      </c>
      <c r="I19" s="19">
        <f t="shared" si="1"/>
        <v>-2094</v>
      </c>
      <c r="J19" s="19">
        <v>8846</v>
      </c>
    </row>
    <row r="20" spans="1:10" ht="14.25">
      <c r="A20" s="22" t="s">
        <v>30</v>
      </c>
      <c r="B20" s="25"/>
      <c r="C20" s="15">
        <v>3294</v>
      </c>
      <c r="D20" s="15">
        <f>E20-C20</f>
        <v>2147</v>
      </c>
      <c r="E20" s="15">
        <v>5441</v>
      </c>
      <c r="F20" s="20">
        <v>215</v>
      </c>
      <c r="G20" s="28" t="s">
        <v>34</v>
      </c>
      <c r="H20" s="19">
        <v>971</v>
      </c>
      <c r="I20" s="19">
        <f t="shared" si="1"/>
        <v>3760</v>
      </c>
      <c r="J20" s="19">
        <v>4731</v>
      </c>
    </row>
    <row r="21" spans="1:10" ht="14.25">
      <c r="A21" s="25"/>
      <c r="B21" s="25"/>
      <c r="C21" s="26"/>
      <c r="D21" s="27"/>
      <c r="E21" s="26"/>
      <c r="F21" s="20">
        <v>216</v>
      </c>
      <c r="G21" s="21" t="s">
        <v>35</v>
      </c>
      <c r="H21" s="19">
        <v>4364</v>
      </c>
      <c r="I21" s="19">
        <f t="shared" si="1"/>
        <v>924</v>
      </c>
      <c r="J21" s="19">
        <v>5288</v>
      </c>
    </row>
    <row r="22" spans="1:10" ht="14.25">
      <c r="A22" s="25"/>
      <c r="B22" s="25"/>
      <c r="C22" s="26"/>
      <c r="D22" s="27"/>
      <c r="E22" s="26"/>
      <c r="F22" s="20">
        <v>217</v>
      </c>
      <c r="G22" s="21" t="s">
        <v>36</v>
      </c>
      <c r="H22" s="19">
        <v>50</v>
      </c>
      <c r="I22" s="19">
        <f t="shared" si="1"/>
        <v>-20</v>
      </c>
      <c r="J22" s="19">
        <v>30</v>
      </c>
    </row>
    <row r="23" spans="1:10" ht="14.25">
      <c r="A23" s="25"/>
      <c r="B23" s="25"/>
      <c r="C23" s="26"/>
      <c r="D23" s="27"/>
      <c r="E23" s="26"/>
      <c r="F23" s="20">
        <v>220</v>
      </c>
      <c r="G23" s="21" t="s">
        <v>37</v>
      </c>
      <c r="H23" s="19">
        <v>2829</v>
      </c>
      <c r="I23" s="19">
        <f t="shared" si="1"/>
        <v>-161</v>
      </c>
      <c r="J23" s="19">
        <v>2668</v>
      </c>
    </row>
    <row r="24" spans="1:10" ht="14.25">
      <c r="A24" s="25"/>
      <c r="B24" s="25"/>
      <c r="C24" s="26"/>
      <c r="D24" s="27"/>
      <c r="E24" s="26"/>
      <c r="F24" s="20">
        <v>221</v>
      </c>
      <c r="G24" s="21" t="s">
        <v>38</v>
      </c>
      <c r="H24" s="19">
        <v>18409</v>
      </c>
      <c r="I24" s="19">
        <f t="shared" si="1"/>
        <v>-2623</v>
      </c>
      <c r="J24" s="19">
        <v>15786</v>
      </c>
    </row>
    <row r="25" spans="1:10" ht="14.25">
      <c r="A25" s="25"/>
      <c r="B25" s="25"/>
      <c r="C25" s="26"/>
      <c r="D25" s="27"/>
      <c r="E25" s="26"/>
      <c r="F25" s="20">
        <v>222</v>
      </c>
      <c r="G25" s="21" t="s">
        <v>39</v>
      </c>
      <c r="H25" s="19">
        <v>1400</v>
      </c>
      <c r="I25" s="19">
        <f t="shared" si="1"/>
        <v>-82</v>
      </c>
      <c r="J25" s="19">
        <v>1318</v>
      </c>
    </row>
    <row r="26" spans="1:10" ht="14.25">
      <c r="A26" s="25"/>
      <c r="B26" s="25"/>
      <c r="C26" s="26"/>
      <c r="D26" s="27"/>
      <c r="E26" s="26"/>
      <c r="F26" s="20">
        <v>224</v>
      </c>
      <c r="G26" s="21" t="s">
        <v>40</v>
      </c>
      <c r="H26" s="19">
        <v>4422</v>
      </c>
      <c r="I26" s="19">
        <f t="shared" si="1"/>
        <v>-963</v>
      </c>
      <c r="J26" s="19">
        <v>3459</v>
      </c>
    </row>
    <row r="27" spans="1:10" ht="14.25">
      <c r="A27" s="25"/>
      <c r="B27" s="25"/>
      <c r="C27" s="26"/>
      <c r="D27" s="27"/>
      <c r="E27" s="26"/>
      <c r="F27" s="20">
        <v>227</v>
      </c>
      <c r="G27" s="21" t="s">
        <v>41</v>
      </c>
      <c r="H27" s="19">
        <v>5100</v>
      </c>
      <c r="I27" s="19">
        <f t="shared" si="1"/>
        <v>0</v>
      </c>
      <c r="J27" s="19">
        <v>5100</v>
      </c>
    </row>
    <row r="28" spans="1:10" ht="15">
      <c r="A28" s="29"/>
      <c r="B28" s="29"/>
      <c r="C28" s="26"/>
      <c r="D28" s="27"/>
      <c r="E28" s="26"/>
      <c r="F28" s="20">
        <v>232</v>
      </c>
      <c r="G28" s="21" t="s">
        <v>42</v>
      </c>
      <c r="H28" s="19">
        <v>8122</v>
      </c>
      <c r="I28" s="19">
        <f t="shared" si="1"/>
        <v>-75</v>
      </c>
      <c r="J28" s="19">
        <v>8047</v>
      </c>
    </row>
    <row r="29" spans="1:10" ht="15">
      <c r="A29" s="30"/>
      <c r="B29" s="30"/>
      <c r="C29" s="26"/>
      <c r="D29" s="27"/>
      <c r="E29" s="26"/>
      <c r="F29" s="20">
        <v>233</v>
      </c>
      <c r="G29" s="21" t="s">
        <v>43</v>
      </c>
      <c r="H29" s="19">
        <v>16</v>
      </c>
      <c r="I29" s="19">
        <f t="shared" si="1"/>
        <v>-15</v>
      </c>
      <c r="J29" s="19">
        <v>1</v>
      </c>
    </row>
    <row r="30" spans="1:10" ht="15">
      <c r="A30" s="30"/>
      <c r="B30" s="30"/>
      <c r="C30" s="26"/>
      <c r="D30" s="27"/>
      <c r="E30" s="26"/>
      <c r="F30" s="31" t="s">
        <v>44</v>
      </c>
      <c r="G30" s="29"/>
      <c r="H30" s="15">
        <v>66823</v>
      </c>
      <c r="I30" s="15">
        <f t="shared" si="1"/>
        <v>11841</v>
      </c>
      <c r="J30" s="15">
        <v>78664</v>
      </c>
    </row>
    <row r="31" spans="1:10" ht="15">
      <c r="A31" s="30"/>
      <c r="B31" s="30"/>
      <c r="C31" s="26"/>
      <c r="D31" s="27"/>
      <c r="E31" s="26"/>
      <c r="F31" s="31" t="s">
        <v>45</v>
      </c>
      <c r="G31" s="29"/>
      <c r="H31" s="15">
        <v>500</v>
      </c>
      <c r="I31" s="15">
        <f t="shared" si="1"/>
        <v>0</v>
      </c>
      <c r="J31" s="15">
        <v>500</v>
      </c>
    </row>
    <row r="32" spans="1:10" ht="15">
      <c r="A32" s="30"/>
      <c r="B32" s="30"/>
      <c r="C32" s="26"/>
      <c r="D32" s="27"/>
      <c r="E32" s="26"/>
      <c r="F32" s="31" t="s">
        <v>46</v>
      </c>
      <c r="G32" s="29"/>
      <c r="H32" s="15">
        <v>0</v>
      </c>
      <c r="I32" s="15">
        <f t="shared" si="1"/>
        <v>19990</v>
      </c>
      <c r="J32" s="15">
        <v>19990</v>
      </c>
    </row>
    <row r="33" spans="1:10" ht="15">
      <c r="A33" s="30"/>
      <c r="B33" s="30"/>
      <c r="C33" s="26"/>
      <c r="D33" s="27"/>
      <c r="E33" s="26"/>
      <c r="F33" s="31" t="s">
        <v>47</v>
      </c>
      <c r="G33" s="29"/>
      <c r="H33" s="15">
        <v>0</v>
      </c>
      <c r="I33" s="15">
        <f t="shared" si="1"/>
        <v>0</v>
      </c>
      <c r="J33" s="15">
        <v>0</v>
      </c>
    </row>
    <row r="34" spans="1:10" ht="15">
      <c r="A34" s="52" t="s">
        <v>48</v>
      </c>
      <c r="B34" s="53"/>
      <c r="C34" s="15">
        <f>C7+C10+C14+C15+C16+C20</f>
        <v>567897</v>
      </c>
      <c r="D34" s="15">
        <f>E34-C34</f>
        <v>34257</v>
      </c>
      <c r="E34" s="15">
        <f>E7+E10+E14+E15+E16+E20</f>
        <v>602154</v>
      </c>
      <c r="F34" s="54" t="s">
        <v>49</v>
      </c>
      <c r="G34" s="55"/>
      <c r="H34" s="15">
        <f>H7+H30++H31+H32+H33</f>
        <v>567897</v>
      </c>
      <c r="I34" s="15">
        <f t="shared" si="1"/>
        <v>34257</v>
      </c>
      <c r="J34" s="15">
        <f>J7+J30++J31+J32+J33</f>
        <v>602154</v>
      </c>
    </row>
  </sheetData>
  <mergeCells count="13">
    <mergeCell ref="I5:J5"/>
    <mergeCell ref="A34:B34"/>
    <mergeCell ref="F34:G34"/>
    <mergeCell ref="A2:J2"/>
    <mergeCell ref="A4:E4"/>
    <mergeCell ref="F4:J4"/>
    <mergeCell ref="A5:A6"/>
    <mergeCell ref="B5:B6"/>
    <mergeCell ref="C5:C6"/>
    <mergeCell ref="D5:E5"/>
    <mergeCell ref="F5:F6"/>
    <mergeCell ref="G5:G6"/>
    <mergeCell ref="H5:H6"/>
  </mergeCells>
  <phoneticPr fontId="3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activeCell="O9" sqref="O9"/>
    </sheetView>
  </sheetViews>
  <sheetFormatPr defaultRowHeight="13.5"/>
  <cols>
    <col min="2" max="2" width="24.25" customWidth="1"/>
    <col min="3" max="4" width="9.875" hidden="1" customWidth="1"/>
    <col min="5" max="5" width="10.625" customWidth="1"/>
    <col min="6" max="6" width="11.625" customWidth="1"/>
    <col min="7" max="7" width="10.625" customWidth="1"/>
    <col min="9" max="9" width="23.5" bestFit="1" customWidth="1"/>
    <col min="10" max="11" width="9.875" hidden="1" customWidth="1"/>
    <col min="12" max="12" width="10.625" customWidth="1"/>
    <col min="13" max="13" width="11.625" customWidth="1"/>
    <col min="14" max="14" width="10.625" customWidth="1"/>
  </cols>
  <sheetData>
    <row r="1" spans="1:14">
      <c r="A1" s="36" t="s">
        <v>84</v>
      </c>
    </row>
    <row r="2" spans="1:14" s="36" customFormat="1" ht="25.5">
      <c r="A2" s="61" t="s">
        <v>81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>
      <c r="N3" s="37" t="s">
        <v>54</v>
      </c>
    </row>
    <row r="4" spans="1:14" s="38" customFormat="1" ht="14.25">
      <c r="A4" s="57" t="s">
        <v>55</v>
      </c>
      <c r="B4" s="57"/>
      <c r="C4" s="57"/>
      <c r="D4" s="57"/>
      <c r="E4" s="57"/>
      <c r="F4" s="57"/>
      <c r="G4" s="57"/>
      <c r="H4" s="57" t="s">
        <v>56</v>
      </c>
      <c r="I4" s="57"/>
      <c r="J4" s="57"/>
      <c r="K4" s="57"/>
      <c r="L4" s="57"/>
      <c r="M4" s="57"/>
      <c r="N4" s="57"/>
    </row>
    <row r="5" spans="1:14" s="36" customFormat="1">
      <c r="A5" s="62" t="s">
        <v>57</v>
      </c>
      <c r="B5" s="62" t="s">
        <v>58</v>
      </c>
      <c r="C5" s="63" t="s">
        <v>6</v>
      </c>
      <c r="D5" s="13" t="s">
        <v>59</v>
      </c>
      <c r="E5" s="63" t="s">
        <v>60</v>
      </c>
      <c r="F5" s="51" t="s">
        <v>61</v>
      </c>
      <c r="G5" s="51"/>
      <c r="H5" s="62" t="s">
        <v>57</v>
      </c>
      <c r="I5" s="58" t="s">
        <v>58</v>
      </c>
      <c r="J5" s="63" t="s">
        <v>6</v>
      </c>
      <c r="K5" s="13" t="s">
        <v>59</v>
      </c>
      <c r="L5" s="59" t="s">
        <v>60</v>
      </c>
      <c r="M5" s="51" t="s">
        <v>61</v>
      </c>
      <c r="N5" s="51"/>
    </row>
    <row r="6" spans="1:14" s="36" customFormat="1" ht="27">
      <c r="A6" s="62"/>
      <c r="B6" s="62"/>
      <c r="C6" s="64"/>
      <c r="D6" s="13" t="s">
        <v>62</v>
      </c>
      <c r="E6" s="64"/>
      <c r="F6" s="13" t="s">
        <v>62</v>
      </c>
      <c r="G6" s="13" t="s">
        <v>9</v>
      </c>
      <c r="H6" s="62"/>
      <c r="I6" s="58"/>
      <c r="J6" s="64"/>
      <c r="K6" s="13" t="s">
        <v>62</v>
      </c>
      <c r="L6" s="59"/>
      <c r="M6" s="13" t="s">
        <v>62</v>
      </c>
      <c r="N6" s="13" t="s">
        <v>9</v>
      </c>
    </row>
    <row r="7" spans="1:14">
      <c r="A7" s="60" t="s">
        <v>63</v>
      </c>
      <c r="B7" s="60"/>
      <c r="C7" s="39">
        <f>SUM(C8:C11)</f>
        <v>231095</v>
      </c>
      <c r="D7" s="40">
        <f>E7-C7</f>
        <v>0</v>
      </c>
      <c r="E7" s="39">
        <f>SUM(E8:E11)</f>
        <v>231095</v>
      </c>
      <c r="F7" s="39">
        <f>G7-E7</f>
        <v>-102800</v>
      </c>
      <c r="G7" s="39">
        <f>SUM(G8:G11)</f>
        <v>128295</v>
      </c>
      <c r="H7" s="41" t="s">
        <v>64</v>
      </c>
      <c r="I7" s="42"/>
      <c r="J7" s="39">
        <f>SUM(J8:J13)</f>
        <v>295491</v>
      </c>
      <c r="K7" s="40">
        <f>L7-J7</f>
        <v>70459</v>
      </c>
      <c r="L7" s="39">
        <f>SUM(L8:L13)</f>
        <v>365950</v>
      </c>
      <c r="M7" s="39">
        <f>N7-L7</f>
        <v>-47765</v>
      </c>
      <c r="N7" s="39">
        <f>SUM(N8:N13)</f>
        <v>318185</v>
      </c>
    </row>
    <row r="8" spans="1:14">
      <c r="A8" s="43">
        <v>1030148</v>
      </c>
      <c r="B8" s="44" t="s">
        <v>65</v>
      </c>
      <c r="C8" s="48">
        <v>220000</v>
      </c>
      <c r="D8" s="45">
        <f t="shared" ref="D8:F14" si="0">E8-C8</f>
        <v>0</v>
      </c>
      <c r="E8" s="48">
        <v>220000</v>
      </c>
      <c r="F8" s="45">
        <f t="shared" si="0"/>
        <v>-102000</v>
      </c>
      <c r="G8" s="48">
        <v>118000</v>
      </c>
      <c r="H8" s="46">
        <v>207</v>
      </c>
      <c r="I8" s="47" t="s">
        <v>23</v>
      </c>
      <c r="J8" s="48">
        <v>35</v>
      </c>
      <c r="K8" s="45">
        <f t="shared" ref="K8:M18" si="1">L8-J8</f>
        <v>0</v>
      </c>
      <c r="L8" s="48">
        <v>35</v>
      </c>
      <c r="M8" s="45">
        <f t="shared" si="1"/>
        <v>-11</v>
      </c>
      <c r="N8" s="48">
        <v>24</v>
      </c>
    </row>
    <row r="9" spans="1:14">
      <c r="A9" s="43">
        <v>1030155</v>
      </c>
      <c r="B9" s="44" t="s">
        <v>67</v>
      </c>
      <c r="C9" s="48">
        <v>980</v>
      </c>
      <c r="D9" s="45">
        <f t="shared" si="0"/>
        <v>0</v>
      </c>
      <c r="E9" s="48">
        <v>980</v>
      </c>
      <c r="F9" s="45">
        <f t="shared" si="0"/>
        <v>215</v>
      </c>
      <c r="G9" s="48">
        <v>1195</v>
      </c>
      <c r="H9" s="46">
        <v>212</v>
      </c>
      <c r="I9" s="47" t="s">
        <v>66</v>
      </c>
      <c r="J9" s="48">
        <v>87534</v>
      </c>
      <c r="K9" s="45">
        <f t="shared" si="1"/>
        <v>459</v>
      </c>
      <c r="L9" s="48">
        <v>87993</v>
      </c>
      <c r="M9" s="45">
        <f t="shared" si="1"/>
        <v>170</v>
      </c>
      <c r="N9" s="48">
        <v>88163</v>
      </c>
    </row>
    <row r="10" spans="1:14">
      <c r="A10" s="43">
        <v>1030156</v>
      </c>
      <c r="B10" s="44" t="s">
        <v>69</v>
      </c>
      <c r="C10" s="48">
        <v>3300</v>
      </c>
      <c r="D10" s="45">
        <f t="shared" si="0"/>
        <v>0</v>
      </c>
      <c r="E10" s="48">
        <v>3300</v>
      </c>
      <c r="F10" s="45">
        <f t="shared" si="0"/>
        <v>-500</v>
      </c>
      <c r="G10" s="48">
        <v>2800</v>
      </c>
      <c r="H10" s="46">
        <v>213</v>
      </c>
      <c r="I10" s="47" t="s">
        <v>68</v>
      </c>
      <c r="J10" s="48">
        <v>2325</v>
      </c>
      <c r="K10" s="45">
        <f t="shared" si="1"/>
        <v>0</v>
      </c>
      <c r="L10" s="48">
        <v>2325</v>
      </c>
      <c r="M10" s="45">
        <f t="shared" si="1"/>
        <v>-1633</v>
      </c>
      <c r="N10" s="48">
        <v>692</v>
      </c>
    </row>
    <row r="11" spans="1:14">
      <c r="A11" s="43">
        <v>1030178</v>
      </c>
      <c r="B11" s="44" t="s">
        <v>71</v>
      </c>
      <c r="C11" s="48">
        <v>6815</v>
      </c>
      <c r="D11" s="45">
        <f t="shared" si="0"/>
        <v>0</v>
      </c>
      <c r="E11" s="48">
        <v>6815</v>
      </c>
      <c r="F11" s="45">
        <f t="shared" si="0"/>
        <v>-515</v>
      </c>
      <c r="G11" s="48">
        <v>6300</v>
      </c>
      <c r="H11" s="46">
        <v>229</v>
      </c>
      <c r="I11" s="47" t="s">
        <v>70</v>
      </c>
      <c r="J11" s="48">
        <v>168652</v>
      </c>
      <c r="K11" s="45">
        <f t="shared" si="1"/>
        <v>70000</v>
      </c>
      <c r="L11" s="48">
        <v>238652</v>
      </c>
      <c r="M11" s="45">
        <f t="shared" si="1"/>
        <v>-45309</v>
      </c>
      <c r="N11" s="48">
        <v>193343</v>
      </c>
    </row>
    <row r="12" spans="1:14">
      <c r="A12" s="60" t="s">
        <v>16</v>
      </c>
      <c r="B12" s="60"/>
      <c r="C12" s="39">
        <v>845</v>
      </c>
      <c r="D12" s="40">
        <f t="shared" si="0"/>
        <v>0</v>
      </c>
      <c r="E12" s="39">
        <v>845</v>
      </c>
      <c r="F12" s="40">
        <f t="shared" si="0"/>
        <v>5355</v>
      </c>
      <c r="G12" s="39">
        <v>6200</v>
      </c>
      <c r="H12" s="46">
        <v>232</v>
      </c>
      <c r="I12" s="47" t="s">
        <v>72</v>
      </c>
      <c r="J12" s="48">
        <v>36715</v>
      </c>
      <c r="K12" s="45">
        <f t="shared" si="1"/>
        <v>0</v>
      </c>
      <c r="L12" s="48">
        <v>36715</v>
      </c>
      <c r="M12" s="45">
        <f t="shared" si="1"/>
        <v>-951</v>
      </c>
      <c r="N12" s="48">
        <v>35764</v>
      </c>
    </row>
    <row r="13" spans="1:14">
      <c r="A13" s="60" t="s">
        <v>74</v>
      </c>
      <c r="B13" s="60"/>
      <c r="C13" s="39">
        <v>9773</v>
      </c>
      <c r="D13" s="40">
        <f t="shared" si="0"/>
        <v>0</v>
      </c>
      <c r="E13" s="39">
        <v>9773</v>
      </c>
      <c r="F13" s="40">
        <f t="shared" si="0"/>
        <v>108</v>
      </c>
      <c r="G13" s="39">
        <v>9881</v>
      </c>
      <c r="H13" s="46">
        <v>233</v>
      </c>
      <c r="I13" s="47" t="s">
        <v>73</v>
      </c>
      <c r="J13" s="48">
        <v>230</v>
      </c>
      <c r="K13" s="45">
        <f t="shared" si="1"/>
        <v>0</v>
      </c>
      <c r="L13" s="48">
        <v>230</v>
      </c>
      <c r="M13" s="45">
        <f t="shared" si="1"/>
        <v>-31</v>
      </c>
      <c r="N13" s="48">
        <v>199</v>
      </c>
    </row>
    <row r="14" spans="1:14">
      <c r="A14" s="60" t="s">
        <v>76</v>
      </c>
      <c r="B14" s="60"/>
      <c r="C14" s="39">
        <v>165300</v>
      </c>
      <c r="D14" s="39">
        <f t="shared" si="0"/>
        <v>70459</v>
      </c>
      <c r="E14" s="39">
        <v>235759</v>
      </c>
      <c r="F14" s="39">
        <f t="shared" si="0"/>
        <v>-2700</v>
      </c>
      <c r="G14" s="39">
        <v>233059</v>
      </c>
      <c r="H14" s="41" t="s">
        <v>75</v>
      </c>
      <c r="I14" s="42"/>
      <c r="J14" s="39">
        <v>1500</v>
      </c>
      <c r="K14" s="40">
        <f t="shared" si="1"/>
        <v>0</v>
      </c>
      <c r="L14" s="39">
        <v>1500</v>
      </c>
      <c r="M14" s="40">
        <f t="shared" si="1"/>
        <v>0</v>
      </c>
      <c r="N14" s="39">
        <v>1500</v>
      </c>
    </row>
    <row r="15" spans="1:14">
      <c r="A15" s="65"/>
      <c r="B15" s="65"/>
      <c r="C15" s="48"/>
      <c r="D15" s="39"/>
      <c r="E15" s="39"/>
      <c r="F15" s="39"/>
      <c r="G15" s="39"/>
      <c r="H15" s="41" t="s">
        <v>77</v>
      </c>
      <c r="I15" s="49"/>
      <c r="J15" s="39">
        <v>5960</v>
      </c>
      <c r="K15" s="40">
        <f t="shared" si="1"/>
        <v>0</v>
      </c>
      <c r="L15" s="39">
        <v>5960</v>
      </c>
      <c r="M15" s="40">
        <f t="shared" si="1"/>
        <v>7300</v>
      </c>
      <c r="N15" s="39">
        <v>13260</v>
      </c>
    </row>
    <row r="16" spans="1:14">
      <c r="A16" s="65"/>
      <c r="B16" s="65"/>
      <c r="C16" s="48"/>
      <c r="D16" s="39"/>
      <c r="E16" s="39"/>
      <c r="F16" s="39"/>
      <c r="G16" s="39"/>
      <c r="H16" s="41" t="s">
        <v>78</v>
      </c>
      <c r="I16" s="49"/>
      <c r="J16" s="39">
        <v>104062</v>
      </c>
      <c r="K16" s="40">
        <f t="shared" si="1"/>
        <v>0</v>
      </c>
      <c r="L16" s="39">
        <v>104062</v>
      </c>
      <c r="M16" s="39">
        <f t="shared" si="1"/>
        <v>-64062</v>
      </c>
      <c r="N16" s="39">
        <v>40000</v>
      </c>
    </row>
    <row r="17" spans="1:14">
      <c r="A17" s="65"/>
      <c r="B17" s="65"/>
      <c r="C17" s="48"/>
      <c r="D17" s="39"/>
      <c r="E17" s="39"/>
      <c r="F17" s="39"/>
      <c r="G17" s="39"/>
      <c r="H17" s="41" t="s">
        <v>79</v>
      </c>
      <c r="I17" s="49"/>
      <c r="J17" s="40">
        <v>0</v>
      </c>
      <c r="K17" s="40">
        <f t="shared" si="1"/>
        <v>0</v>
      </c>
      <c r="L17" s="40">
        <v>0</v>
      </c>
      <c r="M17" s="40">
        <f t="shared" si="1"/>
        <v>4490</v>
      </c>
      <c r="N17" s="40">
        <v>4490</v>
      </c>
    </row>
    <row r="18" spans="1:14" ht="14.25">
      <c r="A18" s="66" t="s">
        <v>48</v>
      </c>
      <c r="B18" s="66"/>
      <c r="C18" s="39">
        <f>C7+C12+C13+C14</f>
        <v>407013</v>
      </c>
      <c r="D18" s="39">
        <f>E18-C18</f>
        <v>70459</v>
      </c>
      <c r="E18" s="39">
        <f>E7+E12+E13+E14</f>
        <v>477472</v>
      </c>
      <c r="F18" s="39">
        <f>G18-E18</f>
        <v>-100037</v>
      </c>
      <c r="G18" s="39">
        <f>G7+G12+G13+G14</f>
        <v>377435</v>
      </c>
      <c r="H18" s="66" t="s">
        <v>80</v>
      </c>
      <c r="I18" s="66"/>
      <c r="J18" s="39">
        <f>J7+J14+J15+J16+J17</f>
        <v>407013</v>
      </c>
      <c r="K18" s="40">
        <f t="shared" si="1"/>
        <v>70459</v>
      </c>
      <c r="L18" s="39">
        <f>L7+L14+L15+L16+L17</f>
        <v>477472</v>
      </c>
      <c r="M18" s="39">
        <f t="shared" si="1"/>
        <v>-100037</v>
      </c>
      <c r="N18" s="39">
        <f>N7+N14+N15+N16+N17</f>
        <v>377435</v>
      </c>
    </row>
  </sheetData>
  <mergeCells count="22">
    <mergeCell ref="A14:B14"/>
    <mergeCell ref="A16:B16"/>
    <mergeCell ref="A17:B17"/>
    <mergeCell ref="A18:B18"/>
    <mergeCell ref="H18:I18"/>
    <mergeCell ref="A15:B15"/>
    <mergeCell ref="A13:B13"/>
    <mergeCell ref="A2:N2"/>
    <mergeCell ref="A4:G4"/>
    <mergeCell ref="H4:N4"/>
    <mergeCell ref="A5:A6"/>
    <mergeCell ref="B5:B6"/>
    <mergeCell ref="C5:C6"/>
    <mergeCell ref="E5:E6"/>
    <mergeCell ref="F5:G5"/>
    <mergeCell ref="H5:H6"/>
    <mergeCell ref="I5:I6"/>
    <mergeCell ref="J5:J6"/>
    <mergeCell ref="L5:L6"/>
    <mergeCell ref="M5:N5"/>
    <mergeCell ref="A7:B7"/>
    <mergeCell ref="A12:B12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全市一般公共预算</vt:lpstr>
      <vt:lpstr>全市政府性基金预算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冯小珊</cp:lastModifiedBy>
  <cp:lastPrinted>2024-12-06T01:34:35Z</cp:lastPrinted>
  <dcterms:created xsi:type="dcterms:W3CDTF">2024-11-20T02:06:50Z</dcterms:created>
  <dcterms:modified xsi:type="dcterms:W3CDTF">2024-12-06T01:35:14Z</dcterms:modified>
</cp:coreProperties>
</file>