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95" windowWidth="15000" windowHeight="7080" activeTab="1"/>
  </bookViews>
  <sheets>
    <sheet name="封面" sheetId="1" r:id="rId1"/>
    <sheet name="总表" sheetId="5" r:id="rId2"/>
    <sheet name="本级一般公共预算收入" sheetId="2" r:id="rId3"/>
    <sheet name="本级一般预算支出-功能" sheetId="3" r:id="rId4"/>
    <sheet name="本级一般预算支出-经济" sheetId="4" r:id="rId5"/>
  </sheets>
  <definedNames>
    <definedName name="_xlnm._FilterDatabase" localSheetId="3" hidden="1">'本级一般预算支出-功能'!$A$7:$L$1383</definedName>
    <definedName name="_xlnm.Print_Titles" localSheetId="2">本级一般公共预算收入!$4:$5</definedName>
    <definedName name="_xlnm.Print_Titles" localSheetId="3">'本级一般预算支出-功能'!$5:$6</definedName>
    <definedName name="_xlnm.Print_Titles" localSheetId="4">'本级一般预算支出-经济'!$5:$6</definedName>
  </definedNames>
  <calcPr calcId="144525"/>
</workbook>
</file>

<file path=xl/calcChain.xml><?xml version="1.0" encoding="utf-8"?>
<calcChain xmlns="http://schemas.openxmlformats.org/spreadsheetml/2006/main">
  <c r="I54" i="4" l="1"/>
  <c r="I872" i="3"/>
  <c r="J35" i="5" l="1"/>
  <c r="H35" i="5"/>
  <c r="J27" i="5"/>
  <c r="H27" i="5"/>
  <c r="E18" i="5"/>
  <c r="E17" i="5"/>
  <c r="E16" i="5"/>
  <c r="E15" i="5"/>
  <c r="E14" i="5"/>
  <c r="E13" i="5"/>
  <c r="E12" i="5"/>
  <c r="E11" i="5"/>
  <c r="C18" i="5"/>
  <c r="C17" i="5"/>
  <c r="C16" i="5"/>
  <c r="C15" i="5"/>
  <c r="C14" i="5"/>
  <c r="C13" i="5"/>
  <c r="C11" i="5"/>
  <c r="E9" i="5"/>
  <c r="D9" i="5" s="1"/>
  <c r="E8" i="5"/>
  <c r="C9" i="5"/>
  <c r="C8" i="5"/>
  <c r="C7" i="5" s="1"/>
  <c r="D11" i="5" l="1"/>
  <c r="D8" i="5"/>
  <c r="D7" i="5" s="1"/>
  <c r="D13" i="5"/>
  <c r="D18" i="5"/>
  <c r="D15" i="5"/>
  <c r="D16" i="5"/>
  <c r="D17" i="5"/>
  <c r="D14" i="5"/>
  <c r="I35" i="5"/>
  <c r="I27" i="5"/>
  <c r="E7" i="5"/>
  <c r="E10" i="5"/>
  <c r="E36" i="5" l="1"/>
  <c r="I526" i="3"/>
  <c r="I1376" i="3" l="1"/>
  <c r="I505" i="3" l="1"/>
  <c r="I66" i="2" l="1"/>
  <c r="D48" i="2" l="1"/>
  <c r="F48" i="2"/>
  <c r="H48" i="2"/>
  <c r="H56" i="2"/>
  <c r="F56" i="2"/>
  <c r="D56" i="2"/>
  <c r="I1161" i="3" l="1"/>
  <c r="G1161" i="3"/>
  <c r="E1161" i="3"/>
  <c r="H1163" i="3"/>
  <c r="F1163" i="3"/>
  <c r="D1163" i="3"/>
  <c r="H89" i="4" l="1"/>
  <c r="I86" i="4"/>
  <c r="I85" i="4" s="1"/>
  <c r="I83" i="4"/>
  <c r="I82" i="4"/>
  <c r="I80" i="4"/>
  <c r="I79" i="4"/>
  <c r="I78" i="4"/>
  <c r="I76" i="4"/>
  <c r="H74" i="4"/>
  <c r="H73" i="4"/>
  <c r="H72" i="4"/>
  <c r="H71" i="4"/>
  <c r="I70" i="4"/>
  <c r="H69" i="4"/>
  <c r="H68" i="4"/>
  <c r="I67" i="4"/>
  <c r="H66" i="4"/>
  <c r="H65" i="4"/>
  <c r="H64" i="4"/>
  <c r="H63" i="4"/>
  <c r="I62" i="4"/>
  <c r="H61" i="4"/>
  <c r="H60" i="4"/>
  <c r="I59" i="4"/>
  <c r="H58" i="4"/>
  <c r="H57" i="4"/>
  <c r="H56" i="4"/>
  <c r="H55" i="4"/>
  <c r="H54" i="4"/>
  <c r="I53" i="4"/>
  <c r="H52" i="4"/>
  <c r="H51" i="4"/>
  <c r="I50" i="4"/>
  <c r="H49" i="4"/>
  <c r="H48" i="4"/>
  <c r="H47" i="4"/>
  <c r="I46" i="4"/>
  <c r="H45" i="4"/>
  <c r="H44" i="4"/>
  <c r="I43" i="4"/>
  <c r="H42" i="4"/>
  <c r="H41" i="4"/>
  <c r="H40" i="4"/>
  <c r="I39" i="4"/>
  <c r="H38" i="4"/>
  <c r="H37" i="4"/>
  <c r="H36" i="4"/>
  <c r="H35" i="4"/>
  <c r="H34" i="4"/>
  <c r="H33" i="4"/>
  <c r="I32" i="4"/>
  <c r="H31" i="4"/>
  <c r="H30" i="4"/>
  <c r="H29" i="4"/>
  <c r="H28" i="4"/>
  <c r="H27" i="4"/>
  <c r="H26" i="4"/>
  <c r="H25" i="4"/>
  <c r="I24" i="4"/>
  <c r="H23" i="4"/>
  <c r="H22" i="4"/>
  <c r="H21" i="4"/>
  <c r="H20" i="4"/>
  <c r="H19" i="4"/>
  <c r="H18" i="4"/>
  <c r="H17" i="4"/>
  <c r="H16" i="4"/>
  <c r="H15" i="4"/>
  <c r="H14" i="4"/>
  <c r="I13" i="4"/>
  <c r="H12" i="4"/>
  <c r="H11" i="4"/>
  <c r="H10" i="4"/>
  <c r="H9" i="4"/>
  <c r="I8" i="4"/>
  <c r="H1382" i="3"/>
  <c r="H1379" i="3"/>
  <c r="I1378" i="3"/>
  <c r="I1377" i="3" s="1"/>
  <c r="J33" i="5" s="1"/>
  <c r="H1376" i="3"/>
  <c r="H1375" i="3"/>
  <c r="I1374" i="3"/>
  <c r="J32" i="5" s="1"/>
  <c r="H1373" i="3"/>
  <c r="H1372" i="3"/>
  <c r="H1371" i="3"/>
  <c r="I1370" i="3"/>
  <c r="I1368" i="3" s="1"/>
  <c r="J31" i="5" s="1"/>
  <c r="H1369" i="3"/>
  <c r="H1367" i="3"/>
  <c r="H1366" i="3"/>
  <c r="H1365" i="3"/>
  <c r="I1364" i="3"/>
  <c r="J30" i="5" s="1"/>
  <c r="H1363" i="3"/>
  <c r="H1362" i="3"/>
  <c r="H1361" i="3"/>
  <c r="H1360" i="3"/>
  <c r="I1359" i="3"/>
  <c r="H1358" i="3"/>
  <c r="H1357" i="3"/>
  <c r="H1355" i="3"/>
  <c r="I1354" i="3"/>
  <c r="I1352" i="3" s="1"/>
  <c r="J28" i="5" s="1"/>
  <c r="H1353" i="3"/>
  <c r="H1351" i="3"/>
  <c r="H1350" i="3"/>
  <c r="H1349" i="3"/>
  <c r="H1348" i="3"/>
  <c r="H1347" i="3"/>
  <c r="H1346" i="3"/>
  <c r="H1345" i="3"/>
  <c r="I1344" i="3"/>
  <c r="H1343" i="3"/>
  <c r="H1342" i="3"/>
  <c r="H1341" i="3"/>
  <c r="I1340" i="3"/>
  <c r="H1339" i="3"/>
  <c r="H1338" i="3"/>
  <c r="H1337" i="3"/>
  <c r="H1336" i="3"/>
  <c r="H1335" i="3"/>
  <c r="H1334" i="3"/>
  <c r="H1333" i="3"/>
  <c r="H1332" i="3"/>
  <c r="H1331" i="3"/>
  <c r="H1330" i="3"/>
  <c r="H1329" i="3"/>
  <c r="H1328" i="3"/>
  <c r="I1327" i="3"/>
  <c r="H1326" i="3"/>
  <c r="H1325" i="3"/>
  <c r="H1324" i="3"/>
  <c r="H1323" i="3"/>
  <c r="H1322" i="3"/>
  <c r="H1321" i="3"/>
  <c r="H1320" i="3"/>
  <c r="I1319" i="3"/>
  <c r="H1318" i="3"/>
  <c r="H1317" i="3"/>
  <c r="H1316" i="3"/>
  <c r="H1315" i="3"/>
  <c r="H1314" i="3"/>
  <c r="I1313" i="3"/>
  <c r="H1312" i="3"/>
  <c r="H1311" i="3"/>
  <c r="H1310" i="3"/>
  <c r="H1309" i="3"/>
  <c r="H1308" i="3"/>
  <c r="I1307" i="3"/>
  <c r="H1306" i="3"/>
  <c r="H1305" i="3"/>
  <c r="H1304" i="3"/>
  <c r="H1303" i="3"/>
  <c r="H1302" i="3"/>
  <c r="H1301" i="3"/>
  <c r="H1300" i="3"/>
  <c r="H1299" i="3"/>
  <c r="H1298" i="3"/>
  <c r="H1297" i="3"/>
  <c r="H1296" i="3"/>
  <c r="I1295" i="3"/>
  <c r="H1293" i="3"/>
  <c r="H1292" i="3"/>
  <c r="H1291" i="3"/>
  <c r="H1290" i="3"/>
  <c r="H1289" i="3"/>
  <c r="H1288" i="3"/>
  <c r="H1287" i="3"/>
  <c r="H1286" i="3"/>
  <c r="H1285" i="3"/>
  <c r="H1284" i="3"/>
  <c r="H1283" i="3"/>
  <c r="I1282" i="3"/>
  <c r="H1281" i="3"/>
  <c r="H1280" i="3"/>
  <c r="H1279" i="3"/>
  <c r="H1278" i="3"/>
  <c r="H1277" i="3"/>
  <c r="I1276" i="3"/>
  <c r="H1275" i="3"/>
  <c r="H1274" i="3"/>
  <c r="H1273" i="3"/>
  <c r="H1272" i="3"/>
  <c r="H1271" i="3"/>
  <c r="H1270" i="3"/>
  <c r="H1269" i="3"/>
  <c r="H1268" i="3"/>
  <c r="H1267" i="3"/>
  <c r="H1266" i="3"/>
  <c r="H1265" i="3"/>
  <c r="H1264" i="3"/>
  <c r="H1263" i="3"/>
  <c r="H1262" i="3"/>
  <c r="H1261" i="3"/>
  <c r="H1260" i="3"/>
  <c r="H1259" i="3"/>
  <c r="H1258" i="3"/>
  <c r="H1257" i="3"/>
  <c r="H1256" i="3"/>
  <c r="H1255" i="3"/>
  <c r="H1254" i="3"/>
  <c r="H1253" i="3"/>
  <c r="H1252" i="3"/>
  <c r="H1251" i="3"/>
  <c r="H1250" i="3"/>
  <c r="H1249" i="3"/>
  <c r="H1248" i="3"/>
  <c r="H1247" i="3"/>
  <c r="H1246" i="3"/>
  <c r="H1245" i="3"/>
  <c r="H1244" i="3"/>
  <c r="H1243" i="3"/>
  <c r="I1242" i="3"/>
  <c r="H1240" i="3"/>
  <c r="H1239" i="3"/>
  <c r="H1238" i="3"/>
  <c r="I1237" i="3"/>
  <c r="H1236" i="3"/>
  <c r="H1235" i="3"/>
  <c r="H1234" i="3"/>
  <c r="H1233" i="3"/>
  <c r="I1232" i="3"/>
  <c r="H1230" i="3"/>
  <c r="H1229" i="3"/>
  <c r="H1228" i="3"/>
  <c r="H1227" i="3"/>
  <c r="H1226" i="3"/>
  <c r="H1225" i="3"/>
  <c r="H1224" i="3"/>
  <c r="H1223" i="3"/>
  <c r="H1222" i="3"/>
  <c r="H1221" i="3"/>
  <c r="I1220" i="3"/>
  <c r="H1218" i="3"/>
  <c r="I1217" i="3"/>
  <c r="H1216" i="3"/>
  <c r="H1215" i="3"/>
  <c r="H1214" i="3"/>
  <c r="H1213" i="3"/>
  <c r="H1212" i="3"/>
  <c r="H1211" i="3"/>
  <c r="H1210" i="3"/>
  <c r="H1209" i="3"/>
  <c r="H1208" i="3"/>
  <c r="H1207" i="3"/>
  <c r="H1206" i="3"/>
  <c r="H1205" i="3"/>
  <c r="H1204" i="3"/>
  <c r="H1203" i="3"/>
  <c r="I1202" i="3"/>
  <c r="H1201" i="3"/>
  <c r="H1200" i="3"/>
  <c r="H1199" i="3"/>
  <c r="H1198" i="3"/>
  <c r="H1197" i="3"/>
  <c r="H1196" i="3"/>
  <c r="H1195" i="3"/>
  <c r="H1194" i="3"/>
  <c r="H1193" i="3"/>
  <c r="H1192" i="3"/>
  <c r="H1191" i="3"/>
  <c r="H1190" i="3"/>
  <c r="H1189" i="3"/>
  <c r="H1188" i="3"/>
  <c r="H1187" i="3"/>
  <c r="H1186" i="3"/>
  <c r="H1185" i="3"/>
  <c r="H1184" i="3"/>
  <c r="H1183" i="3"/>
  <c r="H1182" i="3"/>
  <c r="H1181" i="3"/>
  <c r="H1180" i="3"/>
  <c r="H1179" i="3"/>
  <c r="H1178" i="3"/>
  <c r="H1177" i="3"/>
  <c r="H1176" i="3"/>
  <c r="I1175" i="3"/>
  <c r="H1173" i="3"/>
  <c r="H1172" i="3"/>
  <c r="H1171" i="3"/>
  <c r="H1170" i="3"/>
  <c r="H1169" i="3"/>
  <c r="H1168" i="3"/>
  <c r="H1167" i="3"/>
  <c r="H1166" i="3"/>
  <c r="H1165" i="3"/>
  <c r="I1164" i="3"/>
  <c r="H1162" i="3"/>
  <c r="H1160" i="3"/>
  <c r="H1159" i="3"/>
  <c r="H1158" i="3"/>
  <c r="H1157" i="3"/>
  <c r="H1156" i="3"/>
  <c r="H1155" i="3"/>
  <c r="H1154" i="3"/>
  <c r="H1153" i="3"/>
  <c r="H1152" i="3"/>
  <c r="H1151" i="3"/>
  <c r="H1150" i="3"/>
  <c r="H1149" i="3"/>
  <c r="H1148" i="3"/>
  <c r="H1147" i="3"/>
  <c r="H1146" i="3"/>
  <c r="H1145" i="3"/>
  <c r="H1144" i="3"/>
  <c r="H1143" i="3"/>
  <c r="H1142" i="3"/>
  <c r="H1141" i="3"/>
  <c r="H1140" i="3"/>
  <c r="H1139" i="3"/>
  <c r="H1138" i="3"/>
  <c r="H1137" i="3"/>
  <c r="H1136" i="3"/>
  <c r="H1135" i="3"/>
  <c r="I1134" i="3"/>
  <c r="J22" i="5" s="1"/>
  <c r="H1133" i="3"/>
  <c r="H1132" i="3"/>
  <c r="I1131" i="3"/>
  <c r="H1130" i="3"/>
  <c r="H1129" i="3"/>
  <c r="H1128" i="3"/>
  <c r="H1127" i="3"/>
  <c r="H1126" i="3"/>
  <c r="I1125" i="3"/>
  <c r="H1124" i="3"/>
  <c r="H1123" i="3"/>
  <c r="H1122" i="3"/>
  <c r="H1121" i="3"/>
  <c r="H1120" i="3"/>
  <c r="H1119" i="3"/>
  <c r="H1118" i="3"/>
  <c r="H1117" i="3"/>
  <c r="H1116" i="3"/>
  <c r="I1115" i="3"/>
  <c r="H1113" i="3"/>
  <c r="H1112" i="3"/>
  <c r="H1111" i="3"/>
  <c r="H1110" i="3"/>
  <c r="H1109" i="3"/>
  <c r="I1108" i="3"/>
  <c r="H1107" i="3"/>
  <c r="H1106" i="3"/>
  <c r="H1105" i="3"/>
  <c r="H1104" i="3"/>
  <c r="H1103" i="3"/>
  <c r="H1102" i="3"/>
  <c r="I1101" i="3"/>
  <c r="H1100" i="3"/>
  <c r="H1099" i="3"/>
  <c r="H1098" i="3"/>
  <c r="H1097" i="3"/>
  <c r="H1096" i="3"/>
  <c r="H1095" i="3"/>
  <c r="I1094" i="3"/>
  <c r="H1093" i="3"/>
  <c r="H1092" i="3"/>
  <c r="H1091" i="3"/>
  <c r="H1090" i="3"/>
  <c r="H1089" i="3"/>
  <c r="H1088" i="3"/>
  <c r="H1087" i="3"/>
  <c r="H1086" i="3"/>
  <c r="H1085" i="3"/>
  <c r="H1084" i="3"/>
  <c r="H1083" i="3"/>
  <c r="H1082" i="3"/>
  <c r="H1081" i="3"/>
  <c r="I1080" i="3"/>
  <c r="H1079" i="3"/>
  <c r="H1078" i="3"/>
  <c r="H1077" i="3"/>
  <c r="H1076" i="3"/>
  <c r="I1075" i="3"/>
  <c r="H1074" i="3"/>
  <c r="H1073" i="3"/>
  <c r="H1072" i="3"/>
  <c r="H1071" i="3"/>
  <c r="H1070" i="3"/>
  <c r="H1069" i="3"/>
  <c r="H1068" i="3"/>
  <c r="H1067" i="3"/>
  <c r="H1066" i="3"/>
  <c r="H1065" i="3"/>
  <c r="H1064" i="3"/>
  <c r="H1063" i="3"/>
  <c r="H1062" i="3"/>
  <c r="H1061" i="3"/>
  <c r="H1060" i="3"/>
  <c r="I1059" i="3"/>
  <c r="H1058" i="3"/>
  <c r="H1057" i="3"/>
  <c r="H1056" i="3"/>
  <c r="H1055" i="3"/>
  <c r="H1054" i="3"/>
  <c r="H1053" i="3"/>
  <c r="H1052" i="3"/>
  <c r="H1051" i="3"/>
  <c r="H1050" i="3"/>
  <c r="I1049" i="3"/>
  <c r="H1047" i="3"/>
  <c r="H1046" i="3"/>
  <c r="I1045" i="3"/>
  <c r="H1044" i="3"/>
  <c r="H1043" i="3"/>
  <c r="H1042" i="3"/>
  <c r="H1041" i="3"/>
  <c r="I1040" i="3"/>
  <c r="H1039" i="3"/>
  <c r="H1038" i="3"/>
  <c r="H1037" i="3"/>
  <c r="H1036" i="3"/>
  <c r="H1035" i="3"/>
  <c r="H1034" i="3"/>
  <c r="I1033" i="3"/>
  <c r="H1032" i="3"/>
  <c r="H1031" i="3"/>
  <c r="H1030" i="3"/>
  <c r="H1029" i="3"/>
  <c r="I1028" i="3"/>
  <c r="H1027" i="3"/>
  <c r="H1026" i="3"/>
  <c r="H1025" i="3"/>
  <c r="H1024" i="3"/>
  <c r="H1023" i="3"/>
  <c r="H1022" i="3"/>
  <c r="H1021" i="3"/>
  <c r="H1020" i="3"/>
  <c r="H1019" i="3"/>
  <c r="I1018" i="3"/>
  <c r="H1017" i="3"/>
  <c r="H1016" i="3"/>
  <c r="H1015" i="3"/>
  <c r="H1014" i="3"/>
  <c r="H1013" i="3"/>
  <c r="H1012" i="3"/>
  <c r="H1011" i="3"/>
  <c r="H1010" i="3"/>
  <c r="H1009" i="3"/>
  <c r="I1008" i="3"/>
  <c r="H1007" i="3"/>
  <c r="H1006" i="3"/>
  <c r="H1005" i="3"/>
  <c r="H1004" i="3"/>
  <c r="H1003" i="3"/>
  <c r="H1002" i="3"/>
  <c r="H1001" i="3"/>
  <c r="H1000" i="3"/>
  <c r="H999" i="3"/>
  <c r="H998" i="3"/>
  <c r="H997" i="3"/>
  <c r="H996" i="3"/>
  <c r="H995" i="3"/>
  <c r="H994" i="3"/>
  <c r="H993" i="3"/>
  <c r="H992" i="3"/>
  <c r="H991" i="3"/>
  <c r="H990" i="3"/>
  <c r="H989" i="3"/>
  <c r="H988" i="3"/>
  <c r="H987" i="3"/>
  <c r="H986" i="3"/>
  <c r="I985" i="3"/>
  <c r="H983" i="3"/>
  <c r="H982" i="3"/>
  <c r="I981" i="3"/>
  <c r="H980" i="3"/>
  <c r="H979" i="3"/>
  <c r="I978" i="3"/>
  <c r="H977" i="3"/>
  <c r="H976" i="3"/>
  <c r="H975" i="3"/>
  <c r="H974" i="3"/>
  <c r="H973" i="3"/>
  <c r="H972" i="3"/>
  <c r="I971" i="3"/>
  <c r="H970" i="3"/>
  <c r="H969" i="3"/>
  <c r="H968" i="3"/>
  <c r="H967" i="3"/>
  <c r="H966" i="3"/>
  <c r="H965" i="3"/>
  <c r="I964" i="3"/>
  <c r="H963" i="3"/>
  <c r="H962" i="3"/>
  <c r="H961" i="3"/>
  <c r="H960" i="3"/>
  <c r="H959" i="3"/>
  <c r="H958" i="3"/>
  <c r="H957" i="3"/>
  <c r="H956" i="3"/>
  <c r="H955" i="3"/>
  <c r="H954" i="3"/>
  <c r="I953" i="3"/>
  <c r="H952" i="3"/>
  <c r="H951" i="3"/>
  <c r="H950" i="3"/>
  <c r="H949" i="3"/>
  <c r="H948" i="3"/>
  <c r="H947" i="3"/>
  <c r="H946" i="3"/>
  <c r="H945" i="3"/>
  <c r="H944" i="3"/>
  <c r="H943" i="3"/>
  <c r="H942" i="3"/>
  <c r="H941" i="3"/>
  <c r="H940" i="3"/>
  <c r="H939" i="3"/>
  <c r="H938" i="3"/>
  <c r="H937" i="3"/>
  <c r="H936" i="3"/>
  <c r="H935" i="3"/>
  <c r="H934" i="3"/>
  <c r="H933" i="3"/>
  <c r="H932" i="3"/>
  <c r="H931" i="3"/>
  <c r="H930" i="3"/>
  <c r="H929" i="3"/>
  <c r="H928" i="3"/>
  <c r="H927" i="3"/>
  <c r="H926" i="3"/>
  <c r="I925" i="3"/>
  <c r="H924" i="3"/>
  <c r="H923" i="3"/>
  <c r="H922" i="3"/>
  <c r="H921" i="3"/>
  <c r="H920" i="3"/>
  <c r="H919" i="3"/>
  <c r="H918" i="3"/>
  <c r="H917" i="3"/>
  <c r="H916" i="3"/>
  <c r="H915" i="3"/>
  <c r="H914" i="3"/>
  <c r="H913" i="3"/>
  <c r="H912" i="3"/>
  <c r="H911" i="3"/>
  <c r="H910" i="3"/>
  <c r="H909" i="3"/>
  <c r="H908" i="3"/>
  <c r="H907" i="3"/>
  <c r="H906" i="3"/>
  <c r="H905" i="3"/>
  <c r="H904" i="3"/>
  <c r="H903" i="3"/>
  <c r="H902" i="3"/>
  <c r="H901" i="3"/>
  <c r="I900" i="3"/>
  <c r="H899" i="3"/>
  <c r="H898" i="3"/>
  <c r="H897" i="3"/>
  <c r="H896" i="3"/>
  <c r="H895" i="3"/>
  <c r="H894" i="3"/>
  <c r="H893" i="3"/>
  <c r="H892" i="3"/>
  <c r="H891" i="3"/>
  <c r="H890" i="3"/>
  <c r="H889" i="3"/>
  <c r="H888" i="3"/>
  <c r="H887" i="3"/>
  <c r="H886" i="3"/>
  <c r="H885" i="3"/>
  <c r="H884" i="3"/>
  <c r="H883" i="3"/>
  <c r="H882" i="3"/>
  <c r="H881" i="3"/>
  <c r="H880" i="3"/>
  <c r="H879" i="3"/>
  <c r="H878" i="3"/>
  <c r="H877" i="3"/>
  <c r="H876" i="3"/>
  <c r="H875" i="3"/>
  <c r="I874" i="3"/>
  <c r="H872" i="3"/>
  <c r="I871" i="3"/>
  <c r="H870" i="3"/>
  <c r="I869" i="3"/>
  <c r="H868" i="3"/>
  <c r="I867" i="3"/>
  <c r="H866" i="3"/>
  <c r="H865" i="3"/>
  <c r="I864" i="3"/>
  <c r="H863" i="3"/>
  <c r="I862" i="3"/>
  <c r="H861" i="3"/>
  <c r="H860" i="3"/>
  <c r="H859" i="3"/>
  <c r="H858" i="3"/>
  <c r="H857" i="3"/>
  <c r="H856" i="3"/>
  <c r="H855" i="3"/>
  <c r="H854" i="3"/>
  <c r="H853" i="3"/>
  <c r="H852" i="3"/>
  <c r="I851" i="3"/>
  <c r="H849" i="3"/>
  <c r="I848" i="3"/>
  <c r="H847" i="3"/>
  <c r="H846" i="3"/>
  <c r="H845" i="3"/>
  <c r="H844" i="3"/>
  <c r="H843" i="3"/>
  <c r="H842" i="3"/>
  <c r="H841" i="3"/>
  <c r="H840" i="3"/>
  <c r="H839" i="3"/>
  <c r="H838" i="3"/>
  <c r="H837" i="3"/>
  <c r="H836" i="3"/>
  <c r="H835" i="3"/>
  <c r="H834" i="3"/>
  <c r="I833" i="3"/>
  <c r="H832" i="3"/>
  <c r="I831" i="3"/>
  <c r="H830" i="3"/>
  <c r="H829" i="3"/>
  <c r="H828" i="3"/>
  <c r="H827" i="3"/>
  <c r="H826" i="3"/>
  <c r="H825" i="3"/>
  <c r="H824" i="3"/>
  <c r="I823" i="3"/>
  <c r="H822" i="3"/>
  <c r="I821" i="3"/>
  <c r="H820" i="3"/>
  <c r="I819" i="3"/>
  <c r="H818" i="3"/>
  <c r="H817" i="3"/>
  <c r="I816" i="3"/>
  <c r="H815" i="3"/>
  <c r="H814" i="3"/>
  <c r="I813" i="3"/>
  <c r="H812" i="3"/>
  <c r="H811" i="3"/>
  <c r="H810" i="3"/>
  <c r="H809" i="3"/>
  <c r="H808" i="3"/>
  <c r="I807" i="3"/>
  <c r="H806" i="3"/>
  <c r="H805" i="3"/>
  <c r="H804" i="3"/>
  <c r="H803" i="3"/>
  <c r="H802" i="3"/>
  <c r="H801" i="3"/>
  <c r="I800" i="3"/>
  <c r="H799" i="3"/>
  <c r="H798" i="3"/>
  <c r="H797" i="3"/>
  <c r="H796" i="3"/>
  <c r="I795" i="3"/>
  <c r="H794" i="3"/>
  <c r="H793" i="3"/>
  <c r="H792" i="3"/>
  <c r="H791" i="3"/>
  <c r="H790" i="3"/>
  <c r="H789" i="3"/>
  <c r="H788" i="3"/>
  <c r="I787" i="3"/>
  <c r="H786" i="3"/>
  <c r="H785" i="3"/>
  <c r="H784" i="3"/>
  <c r="I783" i="3"/>
  <c r="H782" i="3"/>
  <c r="H781" i="3"/>
  <c r="H780" i="3"/>
  <c r="H779" i="3"/>
  <c r="H778" i="3"/>
  <c r="H777" i="3"/>
  <c r="H776" i="3"/>
  <c r="H775" i="3"/>
  <c r="H774" i="3"/>
  <c r="I773" i="3"/>
  <c r="H771" i="3"/>
  <c r="I770" i="3"/>
  <c r="H769" i="3"/>
  <c r="I768" i="3"/>
  <c r="H767" i="3"/>
  <c r="H766" i="3"/>
  <c r="H765" i="3"/>
  <c r="H764" i="3"/>
  <c r="H763" i="3"/>
  <c r="H762" i="3"/>
  <c r="H761" i="3"/>
  <c r="H760" i="3"/>
  <c r="I759" i="3"/>
  <c r="H758" i="3"/>
  <c r="H757" i="3"/>
  <c r="I756" i="3"/>
  <c r="H755" i="3"/>
  <c r="H754" i="3"/>
  <c r="H753" i="3"/>
  <c r="I752" i="3"/>
  <c r="H751" i="3"/>
  <c r="H750" i="3"/>
  <c r="H749" i="3"/>
  <c r="I748" i="3"/>
  <c r="H747" i="3"/>
  <c r="H746" i="3"/>
  <c r="H745" i="3"/>
  <c r="H744" i="3"/>
  <c r="I743" i="3"/>
  <c r="I741" i="3" s="1"/>
  <c r="H742" i="3"/>
  <c r="H740" i="3"/>
  <c r="H739" i="3"/>
  <c r="H738" i="3"/>
  <c r="I737" i="3"/>
  <c r="H736" i="3"/>
  <c r="H735" i="3"/>
  <c r="I734" i="3"/>
  <c r="H733" i="3"/>
  <c r="H732" i="3"/>
  <c r="H731" i="3"/>
  <c r="H730" i="3"/>
  <c r="H729" i="3"/>
  <c r="H728" i="3"/>
  <c r="H727" i="3"/>
  <c r="H726" i="3"/>
  <c r="H725" i="3"/>
  <c r="H724" i="3"/>
  <c r="H723" i="3"/>
  <c r="I722" i="3"/>
  <c r="H721" i="3"/>
  <c r="H720" i="3"/>
  <c r="H719" i="3"/>
  <c r="I718" i="3"/>
  <c r="H717" i="3"/>
  <c r="H716" i="3"/>
  <c r="H715" i="3"/>
  <c r="H714" i="3"/>
  <c r="H713" i="3"/>
  <c r="H712" i="3"/>
  <c r="H711" i="3"/>
  <c r="H710" i="3"/>
  <c r="H709" i="3"/>
  <c r="H708" i="3"/>
  <c r="H707" i="3"/>
  <c r="H706" i="3"/>
  <c r="H705" i="3"/>
  <c r="I704" i="3"/>
  <c r="H703" i="3"/>
  <c r="H702" i="3"/>
  <c r="H701" i="3"/>
  <c r="H700" i="3"/>
  <c r="I699" i="3"/>
  <c r="H697" i="3"/>
  <c r="I696" i="3"/>
  <c r="H695" i="3"/>
  <c r="H694" i="3"/>
  <c r="I693" i="3"/>
  <c r="H692" i="3"/>
  <c r="H691" i="3"/>
  <c r="H690" i="3"/>
  <c r="H689" i="3"/>
  <c r="H688" i="3"/>
  <c r="H687" i="3"/>
  <c r="H686" i="3"/>
  <c r="I685" i="3"/>
  <c r="H684" i="3"/>
  <c r="H683" i="3"/>
  <c r="H682" i="3"/>
  <c r="H681" i="3"/>
  <c r="I680" i="3"/>
  <c r="H679" i="3"/>
  <c r="H678" i="3"/>
  <c r="H677" i="3"/>
  <c r="I676" i="3"/>
  <c r="H675" i="3"/>
  <c r="H674" i="3"/>
  <c r="I673" i="3"/>
  <c r="H672" i="3"/>
  <c r="H671" i="3"/>
  <c r="I670" i="3"/>
  <c r="H669" i="3"/>
  <c r="H668" i="3"/>
  <c r="I667" i="3"/>
  <c r="H666" i="3"/>
  <c r="H665" i="3"/>
  <c r="I664" i="3"/>
  <c r="H663" i="3"/>
  <c r="H662" i="3"/>
  <c r="I661" i="3"/>
  <c r="H660" i="3"/>
  <c r="H659" i="3"/>
  <c r="H658" i="3"/>
  <c r="H657" i="3"/>
  <c r="I656" i="3"/>
  <c r="H655" i="3"/>
  <c r="H654" i="3"/>
  <c r="H653" i="3"/>
  <c r="H652" i="3"/>
  <c r="H651" i="3"/>
  <c r="H650" i="3"/>
  <c r="H649" i="3"/>
  <c r="H648" i="3"/>
  <c r="I647" i="3"/>
  <c r="H646" i="3"/>
  <c r="H645" i="3"/>
  <c r="H644" i="3"/>
  <c r="H643" i="3"/>
  <c r="H642" i="3"/>
  <c r="H641" i="3"/>
  <c r="H640" i="3"/>
  <c r="I639" i="3"/>
  <c r="H638" i="3"/>
  <c r="H637" i="3"/>
  <c r="H636" i="3"/>
  <c r="H635" i="3"/>
  <c r="H634" i="3"/>
  <c r="H633" i="3"/>
  <c r="I632" i="3"/>
  <c r="H631" i="3"/>
  <c r="H630" i="3"/>
  <c r="H629" i="3"/>
  <c r="H628" i="3"/>
  <c r="H627" i="3"/>
  <c r="H626" i="3"/>
  <c r="H625" i="3"/>
  <c r="I624" i="3"/>
  <c r="H623" i="3"/>
  <c r="H622" i="3"/>
  <c r="H621" i="3"/>
  <c r="H620" i="3"/>
  <c r="H619" i="3"/>
  <c r="H618" i="3"/>
  <c r="H617" i="3"/>
  <c r="H616" i="3"/>
  <c r="H615" i="3"/>
  <c r="I614" i="3"/>
  <c r="H613" i="3"/>
  <c r="H612" i="3"/>
  <c r="H611" i="3"/>
  <c r="I610" i="3"/>
  <c r="H609" i="3"/>
  <c r="H608" i="3"/>
  <c r="H607" i="3"/>
  <c r="H606" i="3"/>
  <c r="I605" i="3"/>
  <c r="I603" i="3" s="1"/>
  <c r="H604" i="3"/>
  <c r="H602" i="3"/>
  <c r="H601" i="3"/>
  <c r="I600" i="3"/>
  <c r="I598" i="3" s="1"/>
  <c r="H599" i="3"/>
  <c r="H597" i="3"/>
  <c r="H596" i="3"/>
  <c r="H595" i="3"/>
  <c r="I594" i="3"/>
  <c r="H593" i="3"/>
  <c r="H591" i="3"/>
  <c r="H590" i="3"/>
  <c r="H589" i="3"/>
  <c r="H588" i="3"/>
  <c r="H587" i="3"/>
  <c r="H586" i="3"/>
  <c r="H585" i="3"/>
  <c r="H584" i="3"/>
  <c r="H583" i="3"/>
  <c r="I582" i="3"/>
  <c r="H581" i="3"/>
  <c r="H580" i="3"/>
  <c r="H579" i="3"/>
  <c r="H578" i="3"/>
  <c r="H577" i="3"/>
  <c r="H576" i="3"/>
  <c r="H575" i="3"/>
  <c r="H574" i="3"/>
  <c r="H573" i="3"/>
  <c r="H572" i="3"/>
  <c r="H571" i="3"/>
  <c r="H570" i="3"/>
  <c r="H569" i="3"/>
  <c r="I568" i="3"/>
  <c r="H566" i="3"/>
  <c r="H565" i="3"/>
  <c r="H564" i="3"/>
  <c r="I563" i="3"/>
  <c r="H562" i="3"/>
  <c r="H561" i="3"/>
  <c r="H560" i="3"/>
  <c r="H559" i="3"/>
  <c r="H558" i="3"/>
  <c r="H557" i="3"/>
  <c r="H556" i="3"/>
  <c r="I555" i="3"/>
  <c r="H554" i="3"/>
  <c r="H553" i="3"/>
  <c r="H552" i="3"/>
  <c r="H551" i="3"/>
  <c r="H550" i="3"/>
  <c r="H549" i="3"/>
  <c r="H548" i="3"/>
  <c r="H547" i="3"/>
  <c r="I546" i="3"/>
  <c r="H545" i="3"/>
  <c r="H544" i="3"/>
  <c r="H543" i="3"/>
  <c r="H542" i="3"/>
  <c r="H541" i="3"/>
  <c r="H540" i="3"/>
  <c r="H539" i="3"/>
  <c r="H538" i="3"/>
  <c r="H537" i="3"/>
  <c r="H536" i="3"/>
  <c r="I535" i="3"/>
  <c r="H534" i="3"/>
  <c r="H533" i="3"/>
  <c r="H532" i="3"/>
  <c r="H531" i="3"/>
  <c r="H530" i="3"/>
  <c r="H529" i="3"/>
  <c r="H528" i="3"/>
  <c r="I527" i="3"/>
  <c r="H526" i="3"/>
  <c r="H525" i="3"/>
  <c r="H524" i="3"/>
  <c r="H523" i="3"/>
  <c r="H522" i="3"/>
  <c r="H521" i="3"/>
  <c r="H520" i="3"/>
  <c r="H519" i="3"/>
  <c r="H518" i="3"/>
  <c r="H517" i="3"/>
  <c r="H516" i="3"/>
  <c r="H515" i="3"/>
  <c r="H514" i="3"/>
  <c r="H513" i="3"/>
  <c r="H512" i="3"/>
  <c r="I511" i="3"/>
  <c r="H509" i="3"/>
  <c r="H508" i="3"/>
  <c r="H507" i="3"/>
  <c r="H506" i="3"/>
  <c r="H505" i="3"/>
  <c r="H504" i="3"/>
  <c r="H503" i="3"/>
  <c r="H502" i="3"/>
  <c r="H501" i="3"/>
  <c r="H500" i="3"/>
  <c r="H499" i="3"/>
  <c r="H498" i="3"/>
  <c r="H497" i="3"/>
  <c r="H496" i="3"/>
  <c r="H495" i="3"/>
  <c r="H494" i="3"/>
  <c r="H493" i="3"/>
  <c r="H492" i="3"/>
  <c r="H491" i="3"/>
  <c r="H490" i="3"/>
  <c r="H489" i="3"/>
  <c r="H488" i="3"/>
  <c r="H487" i="3"/>
  <c r="H486" i="3"/>
  <c r="H485" i="3"/>
  <c r="H484" i="3"/>
  <c r="H483" i="3"/>
  <c r="H482" i="3"/>
  <c r="H481" i="3"/>
  <c r="H480" i="3"/>
  <c r="H479" i="3"/>
  <c r="H478" i="3"/>
  <c r="H477" i="3"/>
  <c r="I476" i="3"/>
  <c r="H475" i="3"/>
  <c r="H474" i="3"/>
  <c r="H473" i="3"/>
  <c r="H472" i="3"/>
  <c r="H471" i="3"/>
  <c r="H470" i="3"/>
  <c r="H469" i="3"/>
  <c r="H468" i="3"/>
  <c r="H467" i="3"/>
  <c r="H466" i="3"/>
  <c r="H465" i="3"/>
  <c r="H464" i="3"/>
  <c r="H463" i="3"/>
  <c r="H462" i="3"/>
  <c r="H461" i="3"/>
  <c r="H460" i="3"/>
  <c r="H459" i="3"/>
  <c r="H458" i="3"/>
  <c r="I457" i="3"/>
  <c r="H455" i="3"/>
  <c r="I454" i="3"/>
  <c r="H453" i="3"/>
  <c r="H452" i="3"/>
  <c r="H451" i="3"/>
  <c r="H450" i="3"/>
  <c r="H449" i="3"/>
  <c r="H448" i="3"/>
  <c r="I447" i="3"/>
  <c r="H446" i="3"/>
  <c r="H445" i="3"/>
  <c r="H444" i="3"/>
  <c r="H443" i="3"/>
  <c r="H442" i="3"/>
  <c r="I441" i="3"/>
  <c r="H440" i="3"/>
  <c r="H439" i="3"/>
  <c r="H438" i="3"/>
  <c r="I437" i="3"/>
  <c r="H436" i="3"/>
  <c r="H435" i="3"/>
  <c r="H434" i="3"/>
  <c r="I433" i="3"/>
  <c r="H432" i="3"/>
  <c r="H431" i="3"/>
  <c r="H430" i="3"/>
  <c r="I429" i="3"/>
  <c r="H428" i="3"/>
  <c r="H427" i="3"/>
  <c r="H426" i="3"/>
  <c r="H425" i="3"/>
  <c r="H424" i="3"/>
  <c r="I423" i="3"/>
  <c r="H422" i="3"/>
  <c r="H421" i="3"/>
  <c r="H420" i="3"/>
  <c r="H419" i="3"/>
  <c r="H418" i="3"/>
  <c r="I417" i="3"/>
  <c r="H416" i="3"/>
  <c r="H415" i="3"/>
  <c r="H414" i="3"/>
  <c r="H413" i="3"/>
  <c r="H412" i="3"/>
  <c r="H411" i="3"/>
  <c r="H410" i="3"/>
  <c r="H409" i="3"/>
  <c r="I408" i="3"/>
  <c r="H407" i="3"/>
  <c r="H406" i="3"/>
  <c r="H405" i="3"/>
  <c r="H404" i="3"/>
  <c r="I403" i="3"/>
  <c r="H401" i="3"/>
  <c r="I400" i="3"/>
  <c r="H399" i="3"/>
  <c r="H398" i="3"/>
  <c r="H397" i="3"/>
  <c r="H396" i="3"/>
  <c r="H395" i="3"/>
  <c r="I394" i="3"/>
  <c r="H393" i="3"/>
  <c r="H392" i="3"/>
  <c r="H391" i="3"/>
  <c r="H390" i="3"/>
  <c r="H389" i="3"/>
  <c r="H388" i="3"/>
  <c r="H387" i="3"/>
  <c r="I386" i="3"/>
  <c r="H385" i="3"/>
  <c r="H384" i="3"/>
  <c r="H383" i="3"/>
  <c r="H382" i="3"/>
  <c r="H381" i="3"/>
  <c r="H380" i="3"/>
  <c r="H379" i="3"/>
  <c r="H378" i="3"/>
  <c r="H377" i="3"/>
  <c r="I376" i="3"/>
  <c r="H375" i="3"/>
  <c r="H374" i="3"/>
  <c r="H373" i="3"/>
  <c r="H372" i="3"/>
  <c r="H371" i="3"/>
  <c r="H370" i="3"/>
  <c r="H369" i="3"/>
  <c r="H368" i="3"/>
  <c r="H367" i="3"/>
  <c r="I366" i="3"/>
  <c r="H365" i="3"/>
  <c r="H364" i="3"/>
  <c r="H363" i="3"/>
  <c r="H362" i="3"/>
  <c r="H361" i="3"/>
  <c r="H360" i="3"/>
  <c r="H359" i="3"/>
  <c r="H358" i="3"/>
  <c r="H357" i="3"/>
  <c r="H356" i="3"/>
  <c r="H355" i="3"/>
  <c r="H354" i="3"/>
  <c r="H353" i="3"/>
  <c r="H352" i="3"/>
  <c r="H351" i="3"/>
  <c r="I350" i="3"/>
  <c r="H349" i="3"/>
  <c r="H348" i="3"/>
  <c r="H347" i="3"/>
  <c r="H346" i="3"/>
  <c r="H345" i="3"/>
  <c r="H344" i="3"/>
  <c r="H343" i="3"/>
  <c r="H342" i="3"/>
  <c r="I341" i="3"/>
  <c r="H340" i="3"/>
  <c r="H339" i="3"/>
  <c r="H338" i="3"/>
  <c r="H337" i="3"/>
  <c r="H336" i="3"/>
  <c r="H335" i="3"/>
  <c r="H334" i="3"/>
  <c r="I333" i="3"/>
  <c r="H332" i="3"/>
  <c r="H331" i="3"/>
  <c r="H330" i="3"/>
  <c r="H329" i="3"/>
  <c r="H328" i="3"/>
  <c r="H327" i="3"/>
  <c r="I326" i="3"/>
  <c r="H325" i="3"/>
  <c r="H324" i="3"/>
  <c r="H323" i="3"/>
  <c r="H322" i="3"/>
  <c r="H321" i="3"/>
  <c r="H320" i="3"/>
  <c r="H319" i="3"/>
  <c r="H318" i="3"/>
  <c r="H317" i="3"/>
  <c r="H316" i="3"/>
  <c r="I315" i="3"/>
  <c r="H314" i="3"/>
  <c r="H313" i="3"/>
  <c r="I312" i="3"/>
  <c r="H310" i="3"/>
  <c r="I309" i="3"/>
  <c r="H308" i="3"/>
  <c r="H307" i="3"/>
  <c r="H306" i="3"/>
  <c r="H305" i="3"/>
  <c r="H304" i="3"/>
  <c r="H303" i="3"/>
  <c r="H302" i="3"/>
  <c r="H301" i="3"/>
  <c r="H300" i="3"/>
  <c r="I299" i="3"/>
  <c r="H298" i="3"/>
  <c r="I297" i="3"/>
  <c r="H296" i="3"/>
  <c r="I295" i="3"/>
  <c r="H294" i="3"/>
  <c r="I293" i="3"/>
  <c r="H291" i="3"/>
  <c r="H290" i="3"/>
  <c r="H289" i="3"/>
  <c r="H288" i="3"/>
  <c r="H287" i="3"/>
  <c r="H286" i="3"/>
  <c r="H285" i="3"/>
  <c r="H284" i="3"/>
  <c r="H283" i="3"/>
  <c r="H282" i="3"/>
  <c r="H281" i="3"/>
  <c r="H280" i="3"/>
  <c r="H279" i="3"/>
  <c r="H278" i="3"/>
  <c r="H277" i="3"/>
  <c r="H276" i="3"/>
  <c r="H275" i="3"/>
  <c r="H274" i="3"/>
  <c r="H273" i="3"/>
  <c r="H272" i="3"/>
  <c r="H271" i="3"/>
  <c r="H270" i="3"/>
  <c r="H269" i="3"/>
  <c r="H268" i="3"/>
  <c r="H267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51" i="3"/>
  <c r="H250" i="3"/>
  <c r="I249" i="3"/>
  <c r="H248" i="3"/>
  <c r="H247" i="3"/>
  <c r="H246" i="3"/>
  <c r="H245" i="3"/>
  <c r="H244" i="3"/>
  <c r="H243" i="3"/>
  <c r="H242" i="3"/>
  <c r="H241" i="3"/>
  <c r="H240" i="3"/>
  <c r="H239" i="3"/>
  <c r="H238" i="3"/>
  <c r="H237" i="3"/>
  <c r="H236" i="3"/>
  <c r="H235" i="3"/>
  <c r="I234" i="3"/>
  <c r="H233" i="3"/>
  <c r="H232" i="3"/>
  <c r="H231" i="3"/>
  <c r="H230" i="3"/>
  <c r="H229" i="3"/>
  <c r="H228" i="3"/>
  <c r="I227" i="3"/>
  <c r="H226" i="3"/>
  <c r="H225" i="3"/>
  <c r="H224" i="3"/>
  <c r="H223" i="3"/>
  <c r="H222" i="3"/>
  <c r="I221" i="3"/>
  <c r="H220" i="3"/>
  <c r="H219" i="3"/>
  <c r="H218" i="3"/>
  <c r="H217" i="3"/>
  <c r="H216" i="3"/>
  <c r="I215" i="3"/>
  <c r="H214" i="3"/>
  <c r="H213" i="3"/>
  <c r="H212" i="3"/>
  <c r="H211" i="3"/>
  <c r="H210" i="3"/>
  <c r="H209" i="3"/>
  <c r="H208" i="3"/>
  <c r="I207" i="3"/>
  <c r="H206" i="3"/>
  <c r="H205" i="3"/>
  <c r="H204" i="3"/>
  <c r="H203" i="3"/>
  <c r="H202" i="3"/>
  <c r="H201" i="3"/>
  <c r="I200" i="3"/>
  <c r="H199" i="3"/>
  <c r="H198" i="3"/>
  <c r="H197" i="3"/>
  <c r="H196" i="3"/>
  <c r="H195" i="3"/>
  <c r="H194" i="3"/>
  <c r="I193" i="3"/>
  <c r="H192" i="3"/>
  <c r="H191" i="3"/>
  <c r="H190" i="3"/>
  <c r="H189" i="3"/>
  <c r="H188" i="3"/>
  <c r="H187" i="3"/>
  <c r="I186" i="3"/>
  <c r="H185" i="3"/>
  <c r="H184" i="3"/>
  <c r="H183" i="3"/>
  <c r="H182" i="3"/>
  <c r="H181" i="3"/>
  <c r="H180" i="3"/>
  <c r="I179" i="3"/>
  <c r="H178" i="3"/>
  <c r="H177" i="3"/>
  <c r="H176" i="3"/>
  <c r="H175" i="3"/>
  <c r="H174" i="3"/>
  <c r="H173" i="3"/>
  <c r="I172" i="3"/>
  <c r="H171" i="3"/>
  <c r="H170" i="3"/>
  <c r="H169" i="3"/>
  <c r="H168" i="3"/>
  <c r="H167" i="3"/>
  <c r="I166" i="3"/>
  <c r="H165" i="3"/>
  <c r="H164" i="3"/>
  <c r="H163" i="3"/>
  <c r="H162" i="3"/>
  <c r="H161" i="3"/>
  <c r="H160" i="3"/>
  <c r="H159" i="3"/>
  <c r="I158" i="3"/>
  <c r="H157" i="3"/>
  <c r="H156" i="3"/>
  <c r="H155" i="3"/>
  <c r="H154" i="3"/>
  <c r="H153" i="3"/>
  <c r="H152" i="3"/>
  <c r="I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I138" i="3"/>
  <c r="H137" i="3"/>
  <c r="H136" i="3"/>
  <c r="H135" i="3"/>
  <c r="H134" i="3"/>
  <c r="H133" i="3"/>
  <c r="H132" i="3"/>
  <c r="H131" i="3"/>
  <c r="H130" i="3"/>
  <c r="H129" i="3"/>
  <c r="H128" i="3"/>
  <c r="I127" i="3"/>
  <c r="H126" i="3"/>
  <c r="H125" i="3"/>
  <c r="H124" i="3"/>
  <c r="H123" i="3"/>
  <c r="H122" i="3"/>
  <c r="H121" i="3"/>
  <c r="H120" i="3"/>
  <c r="H119" i="3"/>
  <c r="I118" i="3"/>
  <c r="H117" i="3"/>
  <c r="H116" i="3"/>
  <c r="H115" i="3"/>
  <c r="H114" i="3"/>
  <c r="H113" i="3"/>
  <c r="H112" i="3"/>
  <c r="H111" i="3"/>
  <c r="H110" i="3"/>
  <c r="H109" i="3"/>
  <c r="I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I95" i="3"/>
  <c r="H94" i="3"/>
  <c r="H93" i="3"/>
  <c r="H92" i="3"/>
  <c r="H91" i="3"/>
  <c r="H90" i="3"/>
  <c r="H89" i="3"/>
  <c r="H88" i="3"/>
  <c r="H87" i="3"/>
  <c r="I86" i="3"/>
  <c r="H85" i="3"/>
  <c r="H84" i="3"/>
  <c r="H83" i="3"/>
  <c r="H82" i="3"/>
  <c r="H81" i="3"/>
  <c r="H80" i="3"/>
  <c r="H79" i="3"/>
  <c r="H78" i="3"/>
  <c r="H77" i="3"/>
  <c r="H76" i="3"/>
  <c r="H75" i="3"/>
  <c r="I74" i="3"/>
  <c r="H73" i="3"/>
  <c r="H72" i="3"/>
  <c r="H71" i="3"/>
  <c r="H70" i="3"/>
  <c r="H69" i="3"/>
  <c r="H68" i="3"/>
  <c r="H67" i="3"/>
  <c r="H66" i="3"/>
  <c r="H65" i="3"/>
  <c r="H64" i="3"/>
  <c r="I63" i="3"/>
  <c r="H62" i="3"/>
  <c r="H61" i="3"/>
  <c r="H60" i="3"/>
  <c r="H59" i="3"/>
  <c r="H58" i="3"/>
  <c r="H57" i="3"/>
  <c r="H56" i="3"/>
  <c r="H55" i="3"/>
  <c r="H54" i="3"/>
  <c r="H53" i="3"/>
  <c r="I52" i="3"/>
  <c r="H51" i="3"/>
  <c r="H50" i="3"/>
  <c r="H49" i="3"/>
  <c r="H48" i="3"/>
  <c r="H47" i="3"/>
  <c r="H46" i="3"/>
  <c r="H45" i="3"/>
  <c r="H44" i="3"/>
  <c r="H43" i="3"/>
  <c r="H42" i="3"/>
  <c r="I41" i="3"/>
  <c r="H40" i="3"/>
  <c r="H39" i="3"/>
  <c r="H38" i="3"/>
  <c r="H37" i="3"/>
  <c r="H36" i="3"/>
  <c r="H35" i="3"/>
  <c r="H34" i="3"/>
  <c r="H33" i="3"/>
  <c r="H32" i="3"/>
  <c r="H31" i="3"/>
  <c r="I30" i="3"/>
  <c r="H29" i="3"/>
  <c r="H28" i="3"/>
  <c r="H27" i="3"/>
  <c r="H26" i="3"/>
  <c r="H25" i="3"/>
  <c r="H24" i="3"/>
  <c r="H23" i="3"/>
  <c r="H22" i="3"/>
  <c r="I21" i="3"/>
  <c r="H20" i="3"/>
  <c r="H19" i="3"/>
  <c r="H18" i="3"/>
  <c r="H17" i="3"/>
  <c r="H16" i="3"/>
  <c r="H15" i="3"/>
  <c r="H14" i="3"/>
  <c r="H13" i="3"/>
  <c r="H12" i="3"/>
  <c r="H11" i="3"/>
  <c r="H10" i="3"/>
  <c r="I9" i="3"/>
  <c r="F67" i="2"/>
  <c r="H71" i="2"/>
  <c r="H70" i="2"/>
  <c r="I69" i="2"/>
  <c r="H68" i="2"/>
  <c r="H67" i="2"/>
  <c r="I65" i="2"/>
  <c r="H64" i="2"/>
  <c r="I63" i="2"/>
  <c r="H62" i="2"/>
  <c r="I61" i="2"/>
  <c r="H59" i="2"/>
  <c r="H58" i="2"/>
  <c r="H57" i="2"/>
  <c r="H55" i="2"/>
  <c r="H54" i="2"/>
  <c r="H53" i="2"/>
  <c r="H52" i="2"/>
  <c r="H51" i="2"/>
  <c r="H50" i="2"/>
  <c r="H49" i="2"/>
  <c r="H46" i="2"/>
  <c r="H45" i="2"/>
  <c r="H44" i="2"/>
  <c r="H43" i="2"/>
  <c r="H42" i="2"/>
  <c r="H41" i="2"/>
  <c r="H40" i="2"/>
  <c r="H39" i="2"/>
  <c r="H37" i="2"/>
  <c r="H36" i="2"/>
  <c r="H35" i="2"/>
  <c r="H34" i="2"/>
  <c r="H33" i="2"/>
  <c r="I32" i="2"/>
  <c r="H30" i="2"/>
  <c r="H29" i="2"/>
  <c r="H28" i="2"/>
  <c r="H27" i="2"/>
  <c r="H26" i="2"/>
  <c r="H25" i="2"/>
  <c r="H24" i="2"/>
  <c r="H23" i="2"/>
  <c r="I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I7" i="2"/>
  <c r="I81" i="4" l="1"/>
  <c r="I6" i="2"/>
  <c r="I60" i="2"/>
  <c r="I1174" i="3"/>
  <c r="J23" i="5" s="1"/>
  <c r="I1241" i="3"/>
  <c r="J25" i="5" s="1"/>
  <c r="I772" i="3"/>
  <c r="J16" i="5" s="1"/>
  <c r="I1356" i="3"/>
  <c r="J29" i="5" s="1"/>
  <c r="I77" i="4"/>
  <c r="I7" i="4"/>
  <c r="I84" i="4"/>
  <c r="I311" i="3"/>
  <c r="J10" i="5" s="1"/>
  <c r="I456" i="3"/>
  <c r="J12" i="5" s="1"/>
  <c r="I592" i="3"/>
  <c r="I567" i="3" s="1"/>
  <c r="J14" i="5" s="1"/>
  <c r="I1114" i="3"/>
  <c r="J21" i="5" s="1"/>
  <c r="I292" i="3"/>
  <c r="J9" i="5" s="1"/>
  <c r="I8" i="3"/>
  <c r="J8" i="5" s="1"/>
  <c r="I402" i="3"/>
  <c r="J11" i="5" s="1"/>
  <c r="I850" i="3"/>
  <c r="J17" i="5" s="1"/>
  <c r="I1294" i="3"/>
  <c r="J26" i="5" s="1"/>
  <c r="I510" i="3"/>
  <c r="J13" i="5" s="1"/>
  <c r="I1231" i="3"/>
  <c r="I698" i="3"/>
  <c r="J15" i="5" s="1"/>
  <c r="I873" i="3"/>
  <c r="J18" i="5" s="1"/>
  <c r="I984" i="3"/>
  <c r="J19" i="5" s="1"/>
  <c r="I1048" i="3"/>
  <c r="J20" i="5" s="1"/>
  <c r="I38" i="2"/>
  <c r="I75" i="4" l="1"/>
  <c r="I1219" i="3"/>
  <c r="I31" i="2"/>
  <c r="I72" i="2" s="1"/>
  <c r="C47" i="2"/>
  <c r="G86" i="4"/>
  <c r="E86" i="4"/>
  <c r="D86" i="4" s="1"/>
  <c r="G83" i="4"/>
  <c r="H83" i="4" s="1"/>
  <c r="G82" i="4"/>
  <c r="H82" i="4" s="1"/>
  <c r="E83" i="4"/>
  <c r="E82" i="4"/>
  <c r="D82" i="4" s="1"/>
  <c r="G76" i="4"/>
  <c r="H76" i="4" s="1"/>
  <c r="E76" i="4"/>
  <c r="D76" i="4" s="1"/>
  <c r="G80" i="4"/>
  <c r="H80" i="4" s="1"/>
  <c r="G79" i="4"/>
  <c r="H79" i="4" s="1"/>
  <c r="G78" i="4"/>
  <c r="H78" i="4" s="1"/>
  <c r="E79" i="4"/>
  <c r="E80" i="4"/>
  <c r="F80" i="4" s="1"/>
  <c r="E78" i="4"/>
  <c r="D78" i="4" s="1"/>
  <c r="F89" i="4"/>
  <c r="F74" i="4"/>
  <c r="F73" i="4"/>
  <c r="F72" i="4"/>
  <c r="F71" i="4"/>
  <c r="G70" i="4"/>
  <c r="F69" i="4"/>
  <c r="F68" i="4"/>
  <c r="G67" i="4"/>
  <c r="F66" i="4"/>
  <c r="F65" i="4"/>
  <c r="F64" i="4"/>
  <c r="F63" i="4"/>
  <c r="G62" i="4"/>
  <c r="H62" i="4" s="1"/>
  <c r="F61" i="4"/>
  <c r="F60" i="4"/>
  <c r="G59" i="4"/>
  <c r="H59" i="4" s="1"/>
  <c r="F58" i="4"/>
  <c r="F57" i="4"/>
  <c r="F56" i="4"/>
  <c r="F55" i="4"/>
  <c r="F54" i="4"/>
  <c r="G53" i="4"/>
  <c r="H53" i="4" s="1"/>
  <c r="F52" i="4"/>
  <c r="F51" i="4"/>
  <c r="G50" i="4"/>
  <c r="H50" i="4" s="1"/>
  <c r="F49" i="4"/>
  <c r="F48" i="4"/>
  <c r="F47" i="4"/>
  <c r="G46" i="4"/>
  <c r="H46" i="4" s="1"/>
  <c r="F45" i="4"/>
  <c r="F44" i="4"/>
  <c r="G43" i="4"/>
  <c r="H43" i="4" s="1"/>
  <c r="F42" i="4"/>
  <c r="F41" i="4"/>
  <c r="F40" i="4"/>
  <c r="G39" i="4"/>
  <c r="H39" i="4" s="1"/>
  <c r="F38" i="4"/>
  <c r="F37" i="4"/>
  <c r="F36" i="4"/>
  <c r="F35" i="4"/>
  <c r="F34" i="4"/>
  <c r="F33" i="4"/>
  <c r="G32" i="4"/>
  <c r="H32" i="4" s="1"/>
  <c r="F31" i="4"/>
  <c r="F30" i="4"/>
  <c r="F29" i="4"/>
  <c r="F28" i="4"/>
  <c r="F27" i="4"/>
  <c r="F26" i="4"/>
  <c r="F25" i="4"/>
  <c r="G24" i="4"/>
  <c r="H24" i="4" s="1"/>
  <c r="F23" i="4"/>
  <c r="F22" i="4"/>
  <c r="F21" i="4"/>
  <c r="F20" i="4"/>
  <c r="F19" i="4"/>
  <c r="F18" i="4"/>
  <c r="F17" i="4"/>
  <c r="F16" i="4"/>
  <c r="F15" i="4"/>
  <c r="F14" i="4"/>
  <c r="G13" i="4"/>
  <c r="H13" i="4" s="1"/>
  <c r="F12" i="4"/>
  <c r="F11" i="4"/>
  <c r="F10" i="4"/>
  <c r="F9" i="4"/>
  <c r="G8" i="4"/>
  <c r="H8" i="4" s="1"/>
  <c r="F1382" i="3"/>
  <c r="F1379" i="3"/>
  <c r="G1378" i="3"/>
  <c r="H1378" i="3" s="1"/>
  <c r="F1376" i="3"/>
  <c r="F1375" i="3"/>
  <c r="G1374" i="3"/>
  <c r="F1373" i="3"/>
  <c r="F1372" i="3"/>
  <c r="F1371" i="3"/>
  <c r="G1370" i="3"/>
  <c r="F1369" i="3"/>
  <c r="F1367" i="3"/>
  <c r="F1366" i="3"/>
  <c r="F1365" i="3"/>
  <c r="G1364" i="3"/>
  <c r="F1363" i="3"/>
  <c r="F1362" i="3"/>
  <c r="F1361" i="3"/>
  <c r="F1360" i="3"/>
  <c r="G1359" i="3"/>
  <c r="G1356" i="3" s="1"/>
  <c r="H29" i="5" s="1"/>
  <c r="I29" i="5" s="1"/>
  <c r="F1358" i="3"/>
  <c r="F1357" i="3"/>
  <c r="F1355" i="3"/>
  <c r="G1354" i="3"/>
  <c r="F1353" i="3"/>
  <c r="F1351" i="3"/>
  <c r="F1350" i="3"/>
  <c r="F1349" i="3"/>
  <c r="F1348" i="3"/>
  <c r="F1347" i="3"/>
  <c r="F1346" i="3"/>
  <c r="F1345" i="3"/>
  <c r="G1344" i="3"/>
  <c r="F1343" i="3"/>
  <c r="F1342" i="3"/>
  <c r="F1341" i="3"/>
  <c r="G1340" i="3"/>
  <c r="H1340" i="3" s="1"/>
  <c r="F1339" i="3"/>
  <c r="F1338" i="3"/>
  <c r="F1337" i="3"/>
  <c r="F1336" i="3"/>
  <c r="F1335" i="3"/>
  <c r="F1334" i="3"/>
  <c r="F1333" i="3"/>
  <c r="F1332" i="3"/>
  <c r="F1331" i="3"/>
  <c r="F1330" i="3"/>
  <c r="F1329" i="3"/>
  <c r="F1328" i="3"/>
  <c r="G1327" i="3"/>
  <c r="F1326" i="3"/>
  <c r="F1325" i="3"/>
  <c r="F1324" i="3"/>
  <c r="F1323" i="3"/>
  <c r="F1322" i="3"/>
  <c r="F1321" i="3"/>
  <c r="F1320" i="3"/>
  <c r="G1319" i="3"/>
  <c r="F1318" i="3"/>
  <c r="F1317" i="3"/>
  <c r="F1316" i="3"/>
  <c r="F1315" i="3"/>
  <c r="F1314" i="3"/>
  <c r="G1313" i="3"/>
  <c r="F1312" i="3"/>
  <c r="F1311" i="3"/>
  <c r="F1310" i="3"/>
  <c r="F1309" i="3"/>
  <c r="F1308" i="3"/>
  <c r="G1307" i="3"/>
  <c r="H1307" i="3" s="1"/>
  <c r="F1306" i="3"/>
  <c r="F1305" i="3"/>
  <c r="F1304" i="3"/>
  <c r="F1303" i="3"/>
  <c r="F1302" i="3"/>
  <c r="F1301" i="3"/>
  <c r="F1300" i="3"/>
  <c r="F1299" i="3"/>
  <c r="F1298" i="3"/>
  <c r="F1297" i="3"/>
  <c r="F1296" i="3"/>
  <c r="G1295" i="3"/>
  <c r="H1295" i="3" s="1"/>
  <c r="F1293" i="3"/>
  <c r="F1292" i="3"/>
  <c r="F1291" i="3"/>
  <c r="F1290" i="3"/>
  <c r="F1289" i="3"/>
  <c r="F1288" i="3"/>
  <c r="F1287" i="3"/>
  <c r="F1286" i="3"/>
  <c r="F1285" i="3"/>
  <c r="F1284" i="3"/>
  <c r="F1283" i="3"/>
  <c r="G1282" i="3"/>
  <c r="H1282" i="3" s="1"/>
  <c r="F1281" i="3"/>
  <c r="F1280" i="3"/>
  <c r="F1279" i="3"/>
  <c r="F1278" i="3"/>
  <c r="F1277" i="3"/>
  <c r="G1276" i="3"/>
  <c r="H1276" i="3" s="1"/>
  <c r="F1275" i="3"/>
  <c r="F1274" i="3"/>
  <c r="F1273" i="3"/>
  <c r="F1272" i="3"/>
  <c r="F1271" i="3"/>
  <c r="F1270" i="3"/>
  <c r="F1269" i="3"/>
  <c r="F1268" i="3"/>
  <c r="F1267" i="3"/>
  <c r="F1266" i="3"/>
  <c r="F1265" i="3"/>
  <c r="F1264" i="3"/>
  <c r="F1263" i="3"/>
  <c r="F1262" i="3"/>
  <c r="F1261" i="3"/>
  <c r="F1260" i="3"/>
  <c r="F1259" i="3"/>
  <c r="F1258" i="3"/>
  <c r="F1257" i="3"/>
  <c r="F1256" i="3"/>
  <c r="F1255" i="3"/>
  <c r="F1254" i="3"/>
  <c r="F1253" i="3"/>
  <c r="F1252" i="3"/>
  <c r="F1251" i="3"/>
  <c r="F1250" i="3"/>
  <c r="F1249" i="3"/>
  <c r="F1248" i="3"/>
  <c r="F1247" i="3"/>
  <c r="F1246" i="3"/>
  <c r="F1245" i="3"/>
  <c r="F1244" i="3"/>
  <c r="F1243" i="3"/>
  <c r="G1242" i="3"/>
  <c r="F1240" i="3"/>
  <c r="F1239" i="3"/>
  <c r="F1238" i="3"/>
  <c r="G1237" i="3"/>
  <c r="H1237" i="3" s="1"/>
  <c r="F1236" i="3"/>
  <c r="F1235" i="3"/>
  <c r="F1234" i="3"/>
  <c r="F1233" i="3"/>
  <c r="G1232" i="3"/>
  <c r="H1232" i="3" s="1"/>
  <c r="F1230" i="3"/>
  <c r="F1229" i="3"/>
  <c r="F1228" i="3"/>
  <c r="F1227" i="3"/>
  <c r="F1226" i="3"/>
  <c r="F1225" i="3"/>
  <c r="F1224" i="3"/>
  <c r="F1223" i="3"/>
  <c r="F1222" i="3"/>
  <c r="F1221" i="3"/>
  <c r="G1220" i="3"/>
  <c r="H1220" i="3" s="1"/>
  <c r="F1218" i="3"/>
  <c r="G1217" i="3"/>
  <c r="H1217" i="3" s="1"/>
  <c r="F1216" i="3"/>
  <c r="F1215" i="3"/>
  <c r="F1214" i="3"/>
  <c r="F1213" i="3"/>
  <c r="F1212" i="3"/>
  <c r="F1211" i="3"/>
  <c r="F1210" i="3"/>
  <c r="F1209" i="3"/>
  <c r="F1208" i="3"/>
  <c r="F1207" i="3"/>
  <c r="F1206" i="3"/>
  <c r="F1205" i="3"/>
  <c r="F1204" i="3"/>
  <c r="F1203" i="3"/>
  <c r="G1202" i="3"/>
  <c r="H1202" i="3" s="1"/>
  <c r="F1201" i="3"/>
  <c r="F1200" i="3"/>
  <c r="F1199" i="3"/>
  <c r="F1198" i="3"/>
  <c r="F1197" i="3"/>
  <c r="F1196" i="3"/>
  <c r="F1195" i="3"/>
  <c r="F1194" i="3"/>
  <c r="F1193" i="3"/>
  <c r="F1192" i="3"/>
  <c r="F1191" i="3"/>
  <c r="F1190" i="3"/>
  <c r="F1189" i="3"/>
  <c r="F1188" i="3"/>
  <c r="F1187" i="3"/>
  <c r="F1186" i="3"/>
  <c r="F1185" i="3"/>
  <c r="F1184" i="3"/>
  <c r="F1183" i="3"/>
  <c r="F1182" i="3"/>
  <c r="F1181" i="3"/>
  <c r="F1180" i="3"/>
  <c r="F1179" i="3"/>
  <c r="F1178" i="3"/>
  <c r="F1177" i="3"/>
  <c r="F1176" i="3"/>
  <c r="G1175" i="3"/>
  <c r="H1175" i="3" s="1"/>
  <c r="F1173" i="3"/>
  <c r="F1172" i="3"/>
  <c r="F1171" i="3"/>
  <c r="F1170" i="3"/>
  <c r="F1169" i="3"/>
  <c r="F1168" i="3"/>
  <c r="F1167" i="3"/>
  <c r="F1166" i="3"/>
  <c r="F1165" i="3"/>
  <c r="G1164" i="3"/>
  <c r="H1164" i="3" s="1"/>
  <c r="F1162" i="3"/>
  <c r="F1160" i="3"/>
  <c r="F1159" i="3"/>
  <c r="F1158" i="3"/>
  <c r="F1157" i="3"/>
  <c r="F1156" i="3"/>
  <c r="F1155" i="3"/>
  <c r="F1154" i="3"/>
  <c r="F1153" i="3"/>
  <c r="F1152" i="3"/>
  <c r="F1151" i="3"/>
  <c r="F1150" i="3"/>
  <c r="F1149" i="3"/>
  <c r="F1148" i="3"/>
  <c r="F1147" i="3"/>
  <c r="F1146" i="3"/>
  <c r="F1145" i="3"/>
  <c r="F1144" i="3"/>
  <c r="F1143" i="3"/>
  <c r="F1142" i="3"/>
  <c r="F1141" i="3"/>
  <c r="F1140" i="3"/>
  <c r="F1139" i="3"/>
  <c r="F1138" i="3"/>
  <c r="F1137" i="3"/>
  <c r="F1136" i="3"/>
  <c r="F1135" i="3"/>
  <c r="G1134" i="3"/>
  <c r="F1133" i="3"/>
  <c r="F1132" i="3"/>
  <c r="G1131" i="3"/>
  <c r="F1130" i="3"/>
  <c r="F1129" i="3"/>
  <c r="F1128" i="3"/>
  <c r="F1127" i="3"/>
  <c r="F1126" i="3"/>
  <c r="G1125" i="3"/>
  <c r="H1125" i="3" s="1"/>
  <c r="F1124" i="3"/>
  <c r="F1123" i="3"/>
  <c r="F1122" i="3"/>
  <c r="F1121" i="3"/>
  <c r="F1120" i="3"/>
  <c r="F1119" i="3"/>
  <c r="F1118" i="3"/>
  <c r="F1117" i="3"/>
  <c r="F1116" i="3"/>
  <c r="G1115" i="3"/>
  <c r="H1115" i="3" s="1"/>
  <c r="F1113" i="3"/>
  <c r="F1112" i="3"/>
  <c r="F1111" i="3"/>
  <c r="F1110" i="3"/>
  <c r="F1109" i="3"/>
  <c r="G1108" i="3"/>
  <c r="F1107" i="3"/>
  <c r="F1106" i="3"/>
  <c r="F1105" i="3"/>
  <c r="F1104" i="3"/>
  <c r="F1103" i="3"/>
  <c r="F1102" i="3"/>
  <c r="G1101" i="3"/>
  <c r="F1100" i="3"/>
  <c r="F1099" i="3"/>
  <c r="F1098" i="3"/>
  <c r="F1097" i="3"/>
  <c r="F1096" i="3"/>
  <c r="F1095" i="3"/>
  <c r="G1094" i="3"/>
  <c r="F1093" i="3"/>
  <c r="F1092" i="3"/>
  <c r="F1091" i="3"/>
  <c r="F1090" i="3"/>
  <c r="F1089" i="3"/>
  <c r="F1088" i="3"/>
  <c r="F1087" i="3"/>
  <c r="F1086" i="3"/>
  <c r="F1085" i="3"/>
  <c r="F1084" i="3"/>
  <c r="F1083" i="3"/>
  <c r="F1082" i="3"/>
  <c r="F1081" i="3"/>
  <c r="G1080" i="3"/>
  <c r="H1080" i="3" s="1"/>
  <c r="F1079" i="3"/>
  <c r="F1078" i="3"/>
  <c r="F1077" i="3"/>
  <c r="F1076" i="3"/>
  <c r="G1075" i="3"/>
  <c r="F1074" i="3"/>
  <c r="F1073" i="3"/>
  <c r="F1072" i="3"/>
  <c r="F1071" i="3"/>
  <c r="F1070" i="3"/>
  <c r="F1069" i="3"/>
  <c r="F1068" i="3"/>
  <c r="F1067" i="3"/>
  <c r="F1066" i="3"/>
  <c r="F1065" i="3"/>
  <c r="F1064" i="3"/>
  <c r="F1063" i="3"/>
  <c r="F1062" i="3"/>
  <c r="F1061" i="3"/>
  <c r="F1060" i="3"/>
  <c r="G1059" i="3"/>
  <c r="H1059" i="3" s="1"/>
  <c r="F1058" i="3"/>
  <c r="F1057" i="3"/>
  <c r="F1056" i="3"/>
  <c r="F1055" i="3"/>
  <c r="F1054" i="3"/>
  <c r="F1053" i="3"/>
  <c r="F1052" i="3"/>
  <c r="F1051" i="3"/>
  <c r="F1050" i="3"/>
  <c r="G1049" i="3"/>
  <c r="F1047" i="3"/>
  <c r="F1046" i="3"/>
  <c r="G1045" i="3"/>
  <c r="H1045" i="3" s="1"/>
  <c r="F1044" i="3"/>
  <c r="F1043" i="3"/>
  <c r="F1042" i="3"/>
  <c r="F1041" i="3"/>
  <c r="G1040" i="3"/>
  <c r="F1039" i="3"/>
  <c r="F1038" i="3"/>
  <c r="F1037" i="3"/>
  <c r="F1036" i="3"/>
  <c r="F1035" i="3"/>
  <c r="F1034" i="3"/>
  <c r="G1033" i="3"/>
  <c r="F1032" i="3"/>
  <c r="F1031" i="3"/>
  <c r="F1030" i="3"/>
  <c r="F1029" i="3"/>
  <c r="G1028" i="3"/>
  <c r="H1028" i="3" s="1"/>
  <c r="F1027" i="3"/>
  <c r="F1026" i="3"/>
  <c r="F1025" i="3"/>
  <c r="F1024" i="3"/>
  <c r="F1023" i="3"/>
  <c r="F1022" i="3"/>
  <c r="F1021" i="3"/>
  <c r="F1020" i="3"/>
  <c r="F1019" i="3"/>
  <c r="G1018" i="3"/>
  <c r="H1018" i="3" s="1"/>
  <c r="F1017" i="3"/>
  <c r="F1016" i="3"/>
  <c r="F1015" i="3"/>
  <c r="F1014" i="3"/>
  <c r="F1013" i="3"/>
  <c r="F1012" i="3"/>
  <c r="F1011" i="3"/>
  <c r="F1010" i="3"/>
  <c r="F1009" i="3"/>
  <c r="G1008" i="3"/>
  <c r="H1008" i="3" s="1"/>
  <c r="F1007" i="3"/>
  <c r="F1006" i="3"/>
  <c r="F1005" i="3"/>
  <c r="F1004" i="3"/>
  <c r="F1003" i="3"/>
  <c r="F1002" i="3"/>
  <c r="F1001" i="3"/>
  <c r="F1000" i="3"/>
  <c r="F999" i="3"/>
  <c r="F998" i="3"/>
  <c r="F997" i="3"/>
  <c r="F996" i="3"/>
  <c r="F995" i="3"/>
  <c r="F994" i="3"/>
  <c r="F993" i="3"/>
  <c r="F992" i="3"/>
  <c r="F991" i="3"/>
  <c r="F990" i="3"/>
  <c r="F989" i="3"/>
  <c r="F988" i="3"/>
  <c r="F987" i="3"/>
  <c r="F986" i="3"/>
  <c r="G985" i="3"/>
  <c r="H985" i="3" s="1"/>
  <c r="F983" i="3"/>
  <c r="F982" i="3"/>
  <c r="G981" i="3"/>
  <c r="H981" i="3" s="1"/>
  <c r="F980" i="3"/>
  <c r="F979" i="3"/>
  <c r="G978" i="3"/>
  <c r="H978" i="3" s="1"/>
  <c r="F977" i="3"/>
  <c r="F976" i="3"/>
  <c r="F975" i="3"/>
  <c r="F974" i="3"/>
  <c r="F973" i="3"/>
  <c r="F972" i="3"/>
  <c r="G971" i="3"/>
  <c r="H971" i="3" s="1"/>
  <c r="F970" i="3"/>
  <c r="F969" i="3"/>
  <c r="F968" i="3"/>
  <c r="F967" i="3"/>
  <c r="F966" i="3"/>
  <c r="F965" i="3"/>
  <c r="G964" i="3"/>
  <c r="H964" i="3" s="1"/>
  <c r="F963" i="3"/>
  <c r="F962" i="3"/>
  <c r="F961" i="3"/>
  <c r="F960" i="3"/>
  <c r="F959" i="3"/>
  <c r="F958" i="3"/>
  <c r="F957" i="3"/>
  <c r="F956" i="3"/>
  <c r="F955" i="3"/>
  <c r="F954" i="3"/>
  <c r="G953" i="3"/>
  <c r="H953" i="3" s="1"/>
  <c r="F952" i="3"/>
  <c r="F951" i="3"/>
  <c r="F950" i="3"/>
  <c r="F949" i="3"/>
  <c r="F948" i="3"/>
  <c r="F947" i="3"/>
  <c r="F946" i="3"/>
  <c r="F945" i="3"/>
  <c r="F944" i="3"/>
  <c r="F943" i="3"/>
  <c r="F942" i="3"/>
  <c r="F941" i="3"/>
  <c r="F940" i="3"/>
  <c r="F939" i="3"/>
  <c r="F938" i="3"/>
  <c r="F937" i="3"/>
  <c r="F936" i="3"/>
  <c r="F935" i="3"/>
  <c r="F934" i="3"/>
  <c r="F933" i="3"/>
  <c r="F932" i="3"/>
  <c r="F931" i="3"/>
  <c r="F930" i="3"/>
  <c r="F929" i="3"/>
  <c r="F928" i="3"/>
  <c r="F927" i="3"/>
  <c r="F926" i="3"/>
  <c r="G925" i="3"/>
  <c r="H925" i="3" s="1"/>
  <c r="F924" i="3"/>
  <c r="F923" i="3"/>
  <c r="F922" i="3"/>
  <c r="F921" i="3"/>
  <c r="F920" i="3"/>
  <c r="F919" i="3"/>
  <c r="F918" i="3"/>
  <c r="F917" i="3"/>
  <c r="F916" i="3"/>
  <c r="F915" i="3"/>
  <c r="F914" i="3"/>
  <c r="F913" i="3"/>
  <c r="F912" i="3"/>
  <c r="F911" i="3"/>
  <c r="F910" i="3"/>
  <c r="F909" i="3"/>
  <c r="F908" i="3"/>
  <c r="F907" i="3"/>
  <c r="F906" i="3"/>
  <c r="F905" i="3"/>
  <c r="F904" i="3"/>
  <c r="F903" i="3"/>
  <c r="F902" i="3"/>
  <c r="F901" i="3"/>
  <c r="G900" i="3"/>
  <c r="H900" i="3" s="1"/>
  <c r="F899" i="3"/>
  <c r="F898" i="3"/>
  <c r="F897" i="3"/>
  <c r="F896" i="3"/>
  <c r="F895" i="3"/>
  <c r="F894" i="3"/>
  <c r="F893" i="3"/>
  <c r="F892" i="3"/>
  <c r="F891" i="3"/>
  <c r="F890" i="3"/>
  <c r="F889" i="3"/>
  <c r="F888" i="3"/>
  <c r="F887" i="3"/>
  <c r="F886" i="3"/>
  <c r="F885" i="3"/>
  <c r="F884" i="3"/>
  <c r="F883" i="3"/>
  <c r="F882" i="3"/>
  <c r="F881" i="3"/>
  <c r="F880" i="3"/>
  <c r="F879" i="3"/>
  <c r="F878" i="3"/>
  <c r="F877" i="3"/>
  <c r="F876" i="3"/>
  <c r="F875" i="3"/>
  <c r="G874" i="3"/>
  <c r="H874" i="3" s="1"/>
  <c r="F872" i="3"/>
  <c r="G871" i="3"/>
  <c r="H871" i="3" s="1"/>
  <c r="F870" i="3"/>
  <c r="G869" i="3"/>
  <c r="F868" i="3"/>
  <c r="G867" i="3"/>
  <c r="H867" i="3" s="1"/>
  <c r="F866" i="3"/>
  <c r="F865" i="3"/>
  <c r="G864" i="3"/>
  <c r="H864" i="3" s="1"/>
  <c r="F863" i="3"/>
  <c r="G862" i="3"/>
  <c r="H862" i="3" s="1"/>
  <c r="F861" i="3"/>
  <c r="F860" i="3"/>
  <c r="F859" i="3"/>
  <c r="F858" i="3"/>
  <c r="F857" i="3"/>
  <c r="F856" i="3"/>
  <c r="F855" i="3"/>
  <c r="F854" i="3"/>
  <c r="F853" i="3"/>
  <c r="F852" i="3"/>
  <c r="G851" i="3"/>
  <c r="F849" i="3"/>
  <c r="G848" i="3"/>
  <c r="H848" i="3" s="1"/>
  <c r="F847" i="3"/>
  <c r="F846" i="3"/>
  <c r="F845" i="3"/>
  <c r="F844" i="3"/>
  <c r="F843" i="3"/>
  <c r="F842" i="3"/>
  <c r="F841" i="3"/>
  <c r="F840" i="3"/>
  <c r="F839" i="3"/>
  <c r="F838" i="3"/>
  <c r="F837" i="3"/>
  <c r="F836" i="3"/>
  <c r="F835" i="3"/>
  <c r="F834" i="3"/>
  <c r="G833" i="3"/>
  <c r="H833" i="3" s="1"/>
  <c r="F832" i="3"/>
  <c r="G831" i="3"/>
  <c r="H831" i="3" s="1"/>
  <c r="F830" i="3"/>
  <c r="F829" i="3"/>
  <c r="F828" i="3"/>
  <c r="F827" i="3"/>
  <c r="F826" i="3"/>
  <c r="F825" i="3"/>
  <c r="F824" i="3"/>
  <c r="G823" i="3"/>
  <c r="H823" i="3" s="1"/>
  <c r="F822" i="3"/>
  <c r="G821" i="3"/>
  <c r="H821" i="3" s="1"/>
  <c r="F820" i="3"/>
  <c r="G819" i="3"/>
  <c r="H819" i="3" s="1"/>
  <c r="F818" i="3"/>
  <c r="F817" i="3"/>
  <c r="G816" i="3"/>
  <c r="H816" i="3" s="1"/>
  <c r="F815" i="3"/>
  <c r="F814" i="3"/>
  <c r="G813" i="3"/>
  <c r="H813" i="3" s="1"/>
  <c r="F812" i="3"/>
  <c r="F811" i="3"/>
  <c r="F810" i="3"/>
  <c r="F809" i="3"/>
  <c r="F808" i="3"/>
  <c r="G807" i="3"/>
  <c r="H807" i="3" s="1"/>
  <c r="F806" i="3"/>
  <c r="F805" i="3"/>
  <c r="F804" i="3"/>
  <c r="F803" i="3"/>
  <c r="F802" i="3"/>
  <c r="F801" i="3"/>
  <c r="G800" i="3"/>
  <c r="H800" i="3" s="1"/>
  <c r="F799" i="3"/>
  <c r="F798" i="3"/>
  <c r="F797" i="3"/>
  <c r="F796" i="3"/>
  <c r="G795" i="3"/>
  <c r="H795" i="3" s="1"/>
  <c r="F794" i="3"/>
  <c r="F793" i="3"/>
  <c r="F792" i="3"/>
  <c r="F791" i="3"/>
  <c r="F790" i="3"/>
  <c r="F789" i="3"/>
  <c r="F788" i="3"/>
  <c r="G787" i="3"/>
  <c r="F786" i="3"/>
  <c r="F785" i="3"/>
  <c r="F784" i="3"/>
  <c r="G783" i="3"/>
  <c r="H783" i="3" s="1"/>
  <c r="F782" i="3"/>
  <c r="F781" i="3"/>
  <c r="F780" i="3"/>
  <c r="F779" i="3"/>
  <c r="F778" i="3"/>
  <c r="F777" i="3"/>
  <c r="F776" i="3"/>
  <c r="F775" i="3"/>
  <c r="F774" i="3"/>
  <c r="G773" i="3"/>
  <c r="F771" i="3"/>
  <c r="G770" i="3"/>
  <c r="F769" i="3"/>
  <c r="G768" i="3"/>
  <c r="H768" i="3" s="1"/>
  <c r="F767" i="3"/>
  <c r="F766" i="3"/>
  <c r="F765" i="3"/>
  <c r="F764" i="3"/>
  <c r="F763" i="3"/>
  <c r="F762" i="3"/>
  <c r="F761" i="3"/>
  <c r="F760" i="3"/>
  <c r="G759" i="3"/>
  <c r="H759" i="3" s="1"/>
  <c r="F758" i="3"/>
  <c r="F757" i="3"/>
  <c r="G756" i="3"/>
  <c r="H756" i="3" s="1"/>
  <c r="F755" i="3"/>
  <c r="F754" i="3"/>
  <c r="F753" i="3"/>
  <c r="G752" i="3"/>
  <c r="H752" i="3" s="1"/>
  <c r="F751" i="3"/>
  <c r="F750" i="3"/>
  <c r="F749" i="3"/>
  <c r="G748" i="3"/>
  <c r="F747" i="3"/>
  <c r="F746" i="3"/>
  <c r="F745" i="3"/>
  <c r="F744" i="3"/>
  <c r="G743" i="3"/>
  <c r="F742" i="3"/>
  <c r="F740" i="3"/>
  <c r="F739" i="3"/>
  <c r="F738" i="3"/>
  <c r="G737" i="3"/>
  <c r="H737" i="3" s="1"/>
  <c r="F736" i="3"/>
  <c r="F735" i="3"/>
  <c r="G734" i="3"/>
  <c r="H734" i="3" s="1"/>
  <c r="F733" i="3"/>
  <c r="F732" i="3"/>
  <c r="F731" i="3"/>
  <c r="F730" i="3"/>
  <c r="F729" i="3"/>
  <c r="F728" i="3"/>
  <c r="F727" i="3"/>
  <c r="F726" i="3"/>
  <c r="F725" i="3"/>
  <c r="F724" i="3"/>
  <c r="F723" i="3"/>
  <c r="G722" i="3"/>
  <c r="H722" i="3" s="1"/>
  <c r="F721" i="3"/>
  <c r="F720" i="3"/>
  <c r="F719" i="3"/>
  <c r="G718" i="3"/>
  <c r="H718" i="3" s="1"/>
  <c r="F717" i="3"/>
  <c r="F716" i="3"/>
  <c r="F715" i="3"/>
  <c r="F714" i="3"/>
  <c r="F713" i="3"/>
  <c r="F712" i="3"/>
  <c r="F711" i="3"/>
  <c r="F710" i="3"/>
  <c r="F709" i="3"/>
  <c r="F708" i="3"/>
  <c r="F707" i="3"/>
  <c r="F706" i="3"/>
  <c r="F705" i="3"/>
  <c r="G704" i="3"/>
  <c r="H704" i="3" s="1"/>
  <c r="F703" i="3"/>
  <c r="F702" i="3"/>
  <c r="F701" i="3"/>
  <c r="F700" i="3"/>
  <c r="G699" i="3"/>
  <c r="H699" i="3" s="1"/>
  <c r="F697" i="3"/>
  <c r="G696" i="3"/>
  <c r="H696" i="3" s="1"/>
  <c r="F695" i="3"/>
  <c r="F694" i="3"/>
  <c r="G693" i="3"/>
  <c r="H693" i="3" s="1"/>
  <c r="F692" i="3"/>
  <c r="F691" i="3"/>
  <c r="F690" i="3"/>
  <c r="F689" i="3"/>
  <c r="F688" i="3"/>
  <c r="F687" i="3"/>
  <c r="F686" i="3"/>
  <c r="G685" i="3"/>
  <c r="H685" i="3" s="1"/>
  <c r="F684" i="3"/>
  <c r="F683" i="3"/>
  <c r="F682" i="3"/>
  <c r="F681" i="3"/>
  <c r="G680" i="3"/>
  <c r="H680" i="3" s="1"/>
  <c r="F679" i="3"/>
  <c r="F678" i="3"/>
  <c r="F677" i="3"/>
  <c r="G676" i="3"/>
  <c r="H676" i="3" s="1"/>
  <c r="F675" i="3"/>
  <c r="F674" i="3"/>
  <c r="G673" i="3"/>
  <c r="H673" i="3" s="1"/>
  <c r="F672" i="3"/>
  <c r="F671" i="3"/>
  <c r="G670" i="3"/>
  <c r="H670" i="3" s="1"/>
  <c r="F669" i="3"/>
  <c r="F668" i="3"/>
  <c r="G667" i="3"/>
  <c r="H667" i="3" s="1"/>
  <c r="F666" i="3"/>
  <c r="F665" i="3"/>
  <c r="G664" i="3"/>
  <c r="H664" i="3" s="1"/>
  <c r="F663" i="3"/>
  <c r="F662" i="3"/>
  <c r="G661" i="3"/>
  <c r="H661" i="3" s="1"/>
  <c r="F660" i="3"/>
  <c r="F659" i="3"/>
  <c r="F658" i="3"/>
  <c r="F657" i="3"/>
  <c r="G656" i="3"/>
  <c r="H656" i="3" s="1"/>
  <c r="F655" i="3"/>
  <c r="F654" i="3"/>
  <c r="F653" i="3"/>
  <c r="F652" i="3"/>
  <c r="F651" i="3"/>
  <c r="F650" i="3"/>
  <c r="F649" i="3"/>
  <c r="F648" i="3"/>
  <c r="G647" i="3"/>
  <c r="H647" i="3" s="1"/>
  <c r="F646" i="3"/>
  <c r="F645" i="3"/>
  <c r="F644" i="3"/>
  <c r="F643" i="3"/>
  <c r="F642" i="3"/>
  <c r="F641" i="3"/>
  <c r="F640" i="3"/>
  <c r="G639" i="3"/>
  <c r="H639" i="3" s="1"/>
  <c r="F638" i="3"/>
  <c r="F637" i="3"/>
  <c r="F636" i="3"/>
  <c r="F635" i="3"/>
  <c r="F634" i="3"/>
  <c r="F633" i="3"/>
  <c r="G632" i="3"/>
  <c r="H632" i="3" s="1"/>
  <c r="F631" i="3"/>
  <c r="F630" i="3"/>
  <c r="F629" i="3"/>
  <c r="F628" i="3"/>
  <c r="F627" i="3"/>
  <c r="F626" i="3"/>
  <c r="F625" i="3"/>
  <c r="G624" i="3"/>
  <c r="H624" i="3" s="1"/>
  <c r="F623" i="3"/>
  <c r="F622" i="3"/>
  <c r="F621" i="3"/>
  <c r="F620" i="3"/>
  <c r="F619" i="3"/>
  <c r="F618" i="3"/>
  <c r="F617" i="3"/>
  <c r="F616" i="3"/>
  <c r="F615" i="3"/>
  <c r="G614" i="3"/>
  <c r="H614" i="3" s="1"/>
  <c r="F613" i="3"/>
  <c r="F612" i="3"/>
  <c r="F611" i="3"/>
  <c r="G610" i="3"/>
  <c r="H610" i="3" s="1"/>
  <c r="F609" i="3"/>
  <c r="F608" i="3"/>
  <c r="F607" i="3"/>
  <c r="F606" i="3"/>
  <c r="G605" i="3"/>
  <c r="F604" i="3"/>
  <c r="F602" i="3"/>
  <c r="F601" i="3"/>
  <c r="G600" i="3"/>
  <c r="F599" i="3"/>
  <c r="F597" i="3"/>
  <c r="F596" i="3"/>
  <c r="F595" i="3"/>
  <c r="G594" i="3"/>
  <c r="H594" i="3" s="1"/>
  <c r="F593" i="3"/>
  <c r="F591" i="3"/>
  <c r="F590" i="3"/>
  <c r="F589" i="3"/>
  <c r="F588" i="3"/>
  <c r="F587" i="3"/>
  <c r="F586" i="3"/>
  <c r="F585" i="3"/>
  <c r="F584" i="3"/>
  <c r="F583" i="3"/>
  <c r="G582" i="3"/>
  <c r="H582" i="3" s="1"/>
  <c r="F581" i="3"/>
  <c r="F580" i="3"/>
  <c r="F579" i="3"/>
  <c r="F578" i="3"/>
  <c r="F577" i="3"/>
  <c r="F576" i="3"/>
  <c r="F575" i="3"/>
  <c r="F574" i="3"/>
  <c r="F573" i="3"/>
  <c r="F572" i="3"/>
  <c r="F571" i="3"/>
  <c r="F570" i="3"/>
  <c r="F569" i="3"/>
  <c r="G568" i="3"/>
  <c r="H568" i="3" s="1"/>
  <c r="F566" i="3"/>
  <c r="F565" i="3"/>
  <c r="F564" i="3"/>
  <c r="G563" i="3"/>
  <c r="F562" i="3"/>
  <c r="F561" i="3"/>
  <c r="F560" i="3"/>
  <c r="F559" i="3"/>
  <c r="F558" i="3"/>
  <c r="F557" i="3"/>
  <c r="F556" i="3"/>
  <c r="G555" i="3"/>
  <c r="H555" i="3" s="1"/>
  <c r="F554" i="3"/>
  <c r="F553" i="3"/>
  <c r="F552" i="3"/>
  <c r="F551" i="3"/>
  <c r="F550" i="3"/>
  <c r="F549" i="3"/>
  <c r="F548" i="3"/>
  <c r="F547" i="3"/>
  <c r="G546" i="3"/>
  <c r="H546" i="3" s="1"/>
  <c r="F545" i="3"/>
  <c r="F544" i="3"/>
  <c r="F543" i="3"/>
  <c r="F542" i="3"/>
  <c r="F541" i="3"/>
  <c r="F540" i="3"/>
  <c r="F539" i="3"/>
  <c r="F538" i="3"/>
  <c r="F537" i="3"/>
  <c r="F536" i="3"/>
  <c r="G535" i="3"/>
  <c r="H535" i="3" s="1"/>
  <c r="F534" i="3"/>
  <c r="F533" i="3"/>
  <c r="F532" i="3"/>
  <c r="F531" i="3"/>
  <c r="F530" i="3"/>
  <c r="F529" i="3"/>
  <c r="F528" i="3"/>
  <c r="G527" i="3"/>
  <c r="H527" i="3" s="1"/>
  <c r="F526" i="3"/>
  <c r="F525" i="3"/>
  <c r="F524" i="3"/>
  <c r="F523" i="3"/>
  <c r="F522" i="3"/>
  <c r="F521" i="3"/>
  <c r="F520" i="3"/>
  <c r="F519" i="3"/>
  <c r="F518" i="3"/>
  <c r="F517" i="3"/>
  <c r="F516" i="3"/>
  <c r="F515" i="3"/>
  <c r="F514" i="3"/>
  <c r="F513" i="3"/>
  <c r="F512" i="3"/>
  <c r="G511" i="3"/>
  <c r="H511" i="3" s="1"/>
  <c r="F509" i="3"/>
  <c r="F508" i="3"/>
  <c r="F507" i="3"/>
  <c r="F506" i="3"/>
  <c r="F505" i="3"/>
  <c r="F504" i="3"/>
  <c r="F503" i="3"/>
  <c r="F502" i="3"/>
  <c r="F501" i="3"/>
  <c r="F500" i="3"/>
  <c r="F499" i="3"/>
  <c r="F498" i="3"/>
  <c r="F497" i="3"/>
  <c r="F496" i="3"/>
  <c r="F495" i="3"/>
  <c r="F494" i="3"/>
  <c r="F493" i="3"/>
  <c r="F492" i="3"/>
  <c r="F491" i="3"/>
  <c r="F490" i="3"/>
  <c r="F489" i="3"/>
  <c r="F488" i="3"/>
  <c r="F487" i="3"/>
  <c r="F486" i="3"/>
  <c r="F485" i="3"/>
  <c r="F484" i="3"/>
  <c r="F483" i="3"/>
  <c r="F482" i="3"/>
  <c r="F481" i="3"/>
  <c r="F480" i="3"/>
  <c r="F479" i="3"/>
  <c r="F478" i="3"/>
  <c r="F477" i="3"/>
  <c r="G476" i="3"/>
  <c r="H476" i="3" s="1"/>
  <c r="F475" i="3"/>
  <c r="F474" i="3"/>
  <c r="F473" i="3"/>
  <c r="F472" i="3"/>
  <c r="F471" i="3"/>
  <c r="F470" i="3"/>
  <c r="F469" i="3"/>
  <c r="F468" i="3"/>
  <c r="F467" i="3"/>
  <c r="F466" i="3"/>
  <c r="F465" i="3"/>
  <c r="F464" i="3"/>
  <c r="F463" i="3"/>
  <c r="F462" i="3"/>
  <c r="F461" i="3"/>
  <c r="F460" i="3"/>
  <c r="F459" i="3"/>
  <c r="F458" i="3"/>
  <c r="G457" i="3"/>
  <c r="H457" i="3" s="1"/>
  <c r="F455" i="3"/>
  <c r="G454" i="3"/>
  <c r="H454" i="3" s="1"/>
  <c r="F453" i="3"/>
  <c r="F452" i="3"/>
  <c r="F451" i="3"/>
  <c r="F450" i="3"/>
  <c r="F449" i="3"/>
  <c r="F448" i="3"/>
  <c r="G447" i="3"/>
  <c r="H447" i="3" s="1"/>
  <c r="F446" i="3"/>
  <c r="F445" i="3"/>
  <c r="F444" i="3"/>
  <c r="F443" i="3"/>
  <c r="F442" i="3"/>
  <c r="G441" i="3"/>
  <c r="H441" i="3" s="1"/>
  <c r="F440" i="3"/>
  <c r="F439" i="3"/>
  <c r="F438" i="3"/>
  <c r="G437" i="3"/>
  <c r="H437" i="3" s="1"/>
  <c r="F436" i="3"/>
  <c r="F435" i="3"/>
  <c r="F434" i="3"/>
  <c r="G433" i="3"/>
  <c r="H433" i="3" s="1"/>
  <c r="F432" i="3"/>
  <c r="F431" i="3"/>
  <c r="F430" i="3"/>
  <c r="G429" i="3"/>
  <c r="H429" i="3" s="1"/>
  <c r="F428" i="3"/>
  <c r="F427" i="3"/>
  <c r="F426" i="3"/>
  <c r="F425" i="3"/>
  <c r="F424" i="3"/>
  <c r="G423" i="3"/>
  <c r="H423" i="3" s="1"/>
  <c r="F422" i="3"/>
  <c r="F421" i="3"/>
  <c r="F420" i="3"/>
  <c r="F419" i="3"/>
  <c r="F418" i="3"/>
  <c r="G417" i="3"/>
  <c r="H417" i="3" s="1"/>
  <c r="F416" i="3"/>
  <c r="F415" i="3"/>
  <c r="F414" i="3"/>
  <c r="F413" i="3"/>
  <c r="F412" i="3"/>
  <c r="F411" i="3"/>
  <c r="F410" i="3"/>
  <c r="F409" i="3"/>
  <c r="G408" i="3"/>
  <c r="H408" i="3" s="1"/>
  <c r="F407" i="3"/>
  <c r="F406" i="3"/>
  <c r="F405" i="3"/>
  <c r="F404" i="3"/>
  <c r="G403" i="3"/>
  <c r="F401" i="3"/>
  <c r="G400" i="3"/>
  <c r="F399" i="3"/>
  <c r="F398" i="3"/>
  <c r="F397" i="3"/>
  <c r="F396" i="3"/>
  <c r="F395" i="3"/>
  <c r="G394" i="3"/>
  <c r="F393" i="3"/>
  <c r="F392" i="3"/>
  <c r="F391" i="3"/>
  <c r="F390" i="3"/>
  <c r="F389" i="3"/>
  <c r="F388" i="3"/>
  <c r="F387" i="3"/>
  <c r="G386" i="3"/>
  <c r="F385" i="3"/>
  <c r="F384" i="3"/>
  <c r="F383" i="3"/>
  <c r="F382" i="3"/>
  <c r="F381" i="3"/>
  <c r="F380" i="3"/>
  <c r="F379" i="3"/>
  <c r="F378" i="3"/>
  <c r="F377" i="3"/>
  <c r="G376" i="3"/>
  <c r="F375" i="3"/>
  <c r="F374" i="3"/>
  <c r="F373" i="3"/>
  <c r="F372" i="3"/>
  <c r="F371" i="3"/>
  <c r="F370" i="3"/>
  <c r="F369" i="3"/>
  <c r="F368" i="3"/>
  <c r="F367" i="3"/>
  <c r="G366" i="3"/>
  <c r="H366" i="3" s="1"/>
  <c r="F365" i="3"/>
  <c r="F364" i="3"/>
  <c r="F363" i="3"/>
  <c r="F362" i="3"/>
  <c r="F361" i="3"/>
  <c r="F360" i="3"/>
  <c r="F359" i="3"/>
  <c r="F358" i="3"/>
  <c r="F357" i="3"/>
  <c r="F356" i="3"/>
  <c r="F355" i="3"/>
  <c r="F354" i="3"/>
  <c r="F353" i="3"/>
  <c r="F352" i="3"/>
  <c r="F351" i="3"/>
  <c r="G350" i="3"/>
  <c r="H350" i="3" s="1"/>
  <c r="F349" i="3"/>
  <c r="F348" i="3"/>
  <c r="F347" i="3"/>
  <c r="F346" i="3"/>
  <c r="F345" i="3"/>
  <c r="F344" i="3"/>
  <c r="F343" i="3"/>
  <c r="F342" i="3"/>
  <c r="G341" i="3"/>
  <c r="H341" i="3" s="1"/>
  <c r="F340" i="3"/>
  <c r="F339" i="3"/>
  <c r="F338" i="3"/>
  <c r="F337" i="3"/>
  <c r="F336" i="3"/>
  <c r="F335" i="3"/>
  <c r="F334" i="3"/>
  <c r="G333" i="3"/>
  <c r="H333" i="3" s="1"/>
  <c r="F332" i="3"/>
  <c r="F331" i="3"/>
  <c r="F330" i="3"/>
  <c r="F329" i="3"/>
  <c r="F328" i="3"/>
  <c r="F327" i="3"/>
  <c r="G326" i="3"/>
  <c r="H326" i="3" s="1"/>
  <c r="F325" i="3"/>
  <c r="F324" i="3"/>
  <c r="F323" i="3"/>
  <c r="F322" i="3"/>
  <c r="F321" i="3"/>
  <c r="F320" i="3"/>
  <c r="F319" i="3"/>
  <c r="F318" i="3"/>
  <c r="F317" i="3"/>
  <c r="F316" i="3"/>
  <c r="G315" i="3"/>
  <c r="H315" i="3" s="1"/>
  <c r="F314" i="3"/>
  <c r="F313" i="3"/>
  <c r="G312" i="3"/>
  <c r="H312" i="3" s="1"/>
  <c r="F310" i="3"/>
  <c r="G309" i="3"/>
  <c r="F308" i="3"/>
  <c r="F307" i="3"/>
  <c r="F306" i="3"/>
  <c r="F305" i="3"/>
  <c r="F304" i="3"/>
  <c r="F303" i="3"/>
  <c r="F302" i="3"/>
  <c r="F301" i="3"/>
  <c r="F300" i="3"/>
  <c r="G299" i="3"/>
  <c r="H299" i="3" s="1"/>
  <c r="F298" i="3"/>
  <c r="G297" i="3"/>
  <c r="H297" i="3" s="1"/>
  <c r="F296" i="3"/>
  <c r="G295" i="3"/>
  <c r="H295" i="3" s="1"/>
  <c r="F294" i="3"/>
  <c r="G293" i="3"/>
  <c r="H293" i="3" s="1"/>
  <c r="F291" i="3"/>
  <c r="F290" i="3"/>
  <c r="F289" i="3"/>
  <c r="F288" i="3"/>
  <c r="F287" i="3"/>
  <c r="F286" i="3"/>
  <c r="F285" i="3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G249" i="3"/>
  <c r="H249" i="3" s="1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G234" i="3"/>
  <c r="H234" i="3" s="1"/>
  <c r="F233" i="3"/>
  <c r="F232" i="3"/>
  <c r="F231" i="3"/>
  <c r="F230" i="3"/>
  <c r="F229" i="3"/>
  <c r="F228" i="3"/>
  <c r="G227" i="3"/>
  <c r="H227" i="3" s="1"/>
  <c r="F226" i="3"/>
  <c r="F225" i="3"/>
  <c r="F224" i="3"/>
  <c r="F223" i="3"/>
  <c r="F222" i="3"/>
  <c r="G221" i="3"/>
  <c r="H221" i="3" s="1"/>
  <c r="F220" i="3"/>
  <c r="F219" i="3"/>
  <c r="F218" i="3"/>
  <c r="F217" i="3"/>
  <c r="F216" i="3"/>
  <c r="G215" i="3"/>
  <c r="H215" i="3" s="1"/>
  <c r="F214" i="3"/>
  <c r="F213" i="3"/>
  <c r="F212" i="3"/>
  <c r="F211" i="3"/>
  <c r="F210" i="3"/>
  <c r="F209" i="3"/>
  <c r="F208" i="3"/>
  <c r="G207" i="3"/>
  <c r="H207" i="3" s="1"/>
  <c r="F206" i="3"/>
  <c r="F205" i="3"/>
  <c r="F204" i="3"/>
  <c r="F203" i="3"/>
  <c r="F202" i="3"/>
  <c r="F201" i="3"/>
  <c r="G200" i="3"/>
  <c r="H200" i="3" s="1"/>
  <c r="F199" i="3"/>
  <c r="F198" i="3"/>
  <c r="F197" i="3"/>
  <c r="F196" i="3"/>
  <c r="F195" i="3"/>
  <c r="F194" i="3"/>
  <c r="G193" i="3"/>
  <c r="H193" i="3" s="1"/>
  <c r="F192" i="3"/>
  <c r="F191" i="3"/>
  <c r="F190" i="3"/>
  <c r="F189" i="3"/>
  <c r="F188" i="3"/>
  <c r="F187" i="3"/>
  <c r="G186" i="3"/>
  <c r="H186" i="3" s="1"/>
  <c r="F185" i="3"/>
  <c r="F184" i="3"/>
  <c r="F183" i="3"/>
  <c r="F182" i="3"/>
  <c r="F181" i="3"/>
  <c r="F180" i="3"/>
  <c r="G179" i="3"/>
  <c r="H179" i="3" s="1"/>
  <c r="F178" i="3"/>
  <c r="F177" i="3"/>
  <c r="F176" i="3"/>
  <c r="F175" i="3"/>
  <c r="F174" i="3"/>
  <c r="F173" i="3"/>
  <c r="G172" i="3"/>
  <c r="H172" i="3" s="1"/>
  <c r="F171" i="3"/>
  <c r="F170" i="3"/>
  <c r="F169" i="3"/>
  <c r="F168" i="3"/>
  <c r="F167" i="3"/>
  <c r="G166" i="3"/>
  <c r="H166" i="3" s="1"/>
  <c r="F165" i="3"/>
  <c r="F164" i="3"/>
  <c r="F163" i="3"/>
  <c r="F162" i="3"/>
  <c r="F161" i="3"/>
  <c r="F160" i="3"/>
  <c r="F159" i="3"/>
  <c r="G158" i="3"/>
  <c r="H158" i="3" s="1"/>
  <c r="F157" i="3"/>
  <c r="F156" i="3"/>
  <c r="F155" i="3"/>
  <c r="F154" i="3"/>
  <c r="F153" i="3"/>
  <c r="F152" i="3"/>
  <c r="G151" i="3"/>
  <c r="H151" i="3" s="1"/>
  <c r="F150" i="3"/>
  <c r="F149" i="3"/>
  <c r="F148" i="3"/>
  <c r="F147" i="3"/>
  <c r="F146" i="3"/>
  <c r="F145" i="3"/>
  <c r="F144" i="3"/>
  <c r="F143" i="3"/>
  <c r="F142" i="3"/>
  <c r="F141" i="3"/>
  <c r="F140" i="3"/>
  <c r="F139" i="3"/>
  <c r="G138" i="3"/>
  <c r="H138" i="3" s="1"/>
  <c r="F137" i="3"/>
  <c r="F136" i="3"/>
  <c r="F135" i="3"/>
  <c r="F134" i="3"/>
  <c r="F133" i="3"/>
  <c r="F132" i="3"/>
  <c r="F131" i="3"/>
  <c r="F130" i="3"/>
  <c r="F129" i="3"/>
  <c r="F128" i="3"/>
  <c r="G127" i="3"/>
  <c r="H127" i="3" s="1"/>
  <c r="F126" i="3"/>
  <c r="F125" i="3"/>
  <c r="F124" i="3"/>
  <c r="F123" i="3"/>
  <c r="F122" i="3"/>
  <c r="F121" i="3"/>
  <c r="F120" i="3"/>
  <c r="F119" i="3"/>
  <c r="G118" i="3"/>
  <c r="F117" i="3"/>
  <c r="F116" i="3"/>
  <c r="F115" i="3"/>
  <c r="F114" i="3"/>
  <c r="F113" i="3"/>
  <c r="F112" i="3"/>
  <c r="F111" i="3"/>
  <c r="F110" i="3"/>
  <c r="F109" i="3"/>
  <c r="G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G95" i="3"/>
  <c r="H95" i="3" s="1"/>
  <c r="F94" i="3"/>
  <c r="F93" i="3"/>
  <c r="F92" i="3"/>
  <c r="F91" i="3"/>
  <c r="F90" i="3"/>
  <c r="F89" i="3"/>
  <c r="F88" i="3"/>
  <c r="F87" i="3"/>
  <c r="G86" i="3"/>
  <c r="H86" i="3" s="1"/>
  <c r="F85" i="3"/>
  <c r="F84" i="3"/>
  <c r="F83" i="3"/>
  <c r="F82" i="3"/>
  <c r="F81" i="3"/>
  <c r="F80" i="3"/>
  <c r="F79" i="3"/>
  <c r="F78" i="3"/>
  <c r="F77" i="3"/>
  <c r="F76" i="3"/>
  <c r="F75" i="3"/>
  <c r="G74" i="3"/>
  <c r="F73" i="3"/>
  <c r="F72" i="3"/>
  <c r="F71" i="3"/>
  <c r="F70" i="3"/>
  <c r="F69" i="3"/>
  <c r="F68" i="3"/>
  <c r="F67" i="3"/>
  <c r="F66" i="3"/>
  <c r="F65" i="3"/>
  <c r="F64" i="3"/>
  <c r="G63" i="3"/>
  <c r="F62" i="3"/>
  <c r="F61" i="3"/>
  <c r="F60" i="3"/>
  <c r="F59" i="3"/>
  <c r="F58" i="3"/>
  <c r="F57" i="3"/>
  <c r="F56" i="3"/>
  <c r="F55" i="3"/>
  <c r="F54" i="3"/>
  <c r="F53" i="3"/>
  <c r="G52" i="3"/>
  <c r="F51" i="3"/>
  <c r="F50" i="3"/>
  <c r="F49" i="3"/>
  <c r="F48" i="3"/>
  <c r="F47" i="3"/>
  <c r="F46" i="3"/>
  <c r="F45" i="3"/>
  <c r="F44" i="3"/>
  <c r="F43" i="3"/>
  <c r="F42" i="3"/>
  <c r="G41" i="3"/>
  <c r="F40" i="3"/>
  <c r="F39" i="3"/>
  <c r="F38" i="3"/>
  <c r="F37" i="3"/>
  <c r="F36" i="3"/>
  <c r="F35" i="3"/>
  <c r="F34" i="3"/>
  <c r="F33" i="3"/>
  <c r="F32" i="3"/>
  <c r="F31" i="3"/>
  <c r="G30" i="3"/>
  <c r="F29" i="3"/>
  <c r="F28" i="3"/>
  <c r="F27" i="3"/>
  <c r="F26" i="3"/>
  <c r="F25" i="3"/>
  <c r="F24" i="3"/>
  <c r="F23" i="3"/>
  <c r="F22" i="3"/>
  <c r="G21" i="3"/>
  <c r="H21" i="3" s="1"/>
  <c r="F20" i="3"/>
  <c r="F19" i="3"/>
  <c r="F18" i="3"/>
  <c r="F17" i="3"/>
  <c r="F16" i="3"/>
  <c r="F15" i="3"/>
  <c r="F14" i="3"/>
  <c r="F13" i="3"/>
  <c r="F12" i="3"/>
  <c r="F11" i="3"/>
  <c r="F10" i="3"/>
  <c r="G9" i="3"/>
  <c r="H9" i="3" s="1"/>
  <c r="D1382" i="3"/>
  <c r="D1379" i="3"/>
  <c r="E1378" i="3"/>
  <c r="D1378" i="3" s="1"/>
  <c r="D1376" i="3"/>
  <c r="D1375" i="3"/>
  <c r="E1374" i="3"/>
  <c r="D1374" i="3" s="1"/>
  <c r="D1373" i="3"/>
  <c r="D1372" i="3"/>
  <c r="D1371" i="3"/>
  <c r="E1370" i="3"/>
  <c r="E1368" i="3" s="1"/>
  <c r="D1368" i="3" s="1"/>
  <c r="D1369" i="3"/>
  <c r="D1367" i="3"/>
  <c r="D1366" i="3"/>
  <c r="D1365" i="3"/>
  <c r="E1364" i="3"/>
  <c r="F1364" i="3" s="1"/>
  <c r="D1363" i="3"/>
  <c r="D1362" i="3"/>
  <c r="D1361" i="3"/>
  <c r="D1360" i="3"/>
  <c r="E1359" i="3"/>
  <c r="D1359" i="3" s="1"/>
  <c r="D1358" i="3"/>
  <c r="D1357" i="3"/>
  <c r="D1355" i="3"/>
  <c r="E1354" i="3"/>
  <c r="D1354" i="3" s="1"/>
  <c r="D1353" i="3"/>
  <c r="D1351" i="3"/>
  <c r="D1350" i="3"/>
  <c r="D1349" i="3"/>
  <c r="D1348" i="3"/>
  <c r="D1347" i="3"/>
  <c r="D1346" i="3"/>
  <c r="D1345" i="3"/>
  <c r="E1344" i="3"/>
  <c r="D1344" i="3" s="1"/>
  <c r="D1343" i="3"/>
  <c r="D1342" i="3"/>
  <c r="D1341" i="3"/>
  <c r="E1340" i="3"/>
  <c r="F1340" i="3" s="1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E1327" i="3"/>
  <c r="D1327" i="3" s="1"/>
  <c r="D1326" i="3"/>
  <c r="D1325" i="3"/>
  <c r="D1324" i="3"/>
  <c r="D1323" i="3"/>
  <c r="D1322" i="3"/>
  <c r="D1321" i="3"/>
  <c r="D1320" i="3"/>
  <c r="E1319" i="3"/>
  <c r="D1319" i="3" s="1"/>
  <c r="D1318" i="3"/>
  <c r="D1317" i="3"/>
  <c r="D1316" i="3"/>
  <c r="D1315" i="3"/>
  <c r="D1314" i="3"/>
  <c r="E1313" i="3"/>
  <c r="D1313" i="3" s="1"/>
  <c r="D1312" i="3"/>
  <c r="D1311" i="3"/>
  <c r="D1310" i="3"/>
  <c r="D1309" i="3"/>
  <c r="D1308" i="3"/>
  <c r="E1307" i="3"/>
  <c r="D1307" i="3" s="1"/>
  <c r="D1306" i="3"/>
  <c r="D1305" i="3"/>
  <c r="D1304" i="3"/>
  <c r="D1303" i="3"/>
  <c r="D1302" i="3"/>
  <c r="D1301" i="3"/>
  <c r="D1300" i="3"/>
  <c r="D1299" i="3"/>
  <c r="D1298" i="3"/>
  <c r="D1297" i="3"/>
  <c r="D1296" i="3"/>
  <c r="E1295" i="3"/>
  <c r="D1295" i="3" s="1"/>
  <c r="D1293" i="3"/>
  <c r="D1292" i="3"/>
  <c r="D1291" i="3"/>
  <c r="D1290" i="3"/>
  <c r="D1289" i="3"/>
  <c r="D1288" i="3"/>
  <c r="D1287" i="3"/>
  <c r="D1286" i="3"/>
  <c r="D1285" i="3"/>
  <c r="D1284" i="3"/>
  <c r="D1283" i="3"/>
  <c r="E1282" i="3"/>
  <c r="D1282" i="3" s="1"/>
  <c r="D1281" i="3"/>
  <c r="D1280" i="3"/>
  <c r="D1279" i="3"/>
  <c r="D1278" i="3"/>
  <c r="D1277" i="3"/>
  <c r="E1276" i="3"/>
  <c r="D1276" i="3" s="1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E1242" i="3"/>
  <c r="D1242" i="3" s="1"/>
  <c r="D1240" i="3"/>
  <c r="D1239" i="3"/>
  <c r="D1238" i="3"/>
  <c r="E1237" i="3"/>
  <c r="F1237" i="3" s="1"/>
  <c r="D1236" i="3"/>
  <c r="D1235" i="3"/>
  <c r="D1234" i="3"/>
  <c r="D1233" i="3"/>
  <c r="E1232" i="3"/>
  <c r="E1231" i="3" s="1"/>
  <c r="D1231" i="3" s="1"/>
  <c r="D1230" i="3"/>
  <c r="D1229" i="3"/>
  <c r="D1228" i="3"/>
  <c r="D1227" i="3"/>
  <c r="D1226" i="3"/>
  <c r="D1225" i="3"/>
  <c r="D1224" i="3"/>
  <c r="D1223" i="3"/>
  <c r="D1222" i="3"/>
  <c r="D1221" i="3"/>
  <c r="E1220" i="3"/>
  <c r="D1218" i="3"/>
  <c r="E1217" i="3"/>
  <c r="D1217" i="3" s="1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E1202" i="3"/>
  <c r="D1202" i="3" s="1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E1175" i="3"/>
  <c r="D1175" i="3" s="1"/>
  <c r="D1173" i="3"/>
  <c r="D1172" i="3"/>
  <c r="D1171" i="3"/>
  <c r="D1170" i="3"/>
  <c r="D1169" i="3"/>
  <c r="D1168" i="3"/>
  <c r="D1167" i="3"/>
  <c r="D1166" i="3"/>
  <c r="D1165" i="3"/>
  <c r="E1164" i="3"/>
  <c r="D1164" i="3" s="1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3" i="3"/>
  <c r="D1132" i="3"/>
  <c r="E1131" i="3"/>
  <c r="D1131" i="3" s="1"/>
  <c r="D1130" i="3"/>
  <c r="D1129" i="3"/>
  <c r="D1128" i="3"/>
  <c r="D1127" i="3"/>
  <c r="D1126" i="3"/>
  <c r="E1125" i="3"/>
  <c r="F1125" i="3" s="1"/>
  <c r="D1124" i="3"/>
  <c r="D1123" i="3"/>
  <c r="D1122" i="3"/>
  <c r="D1121" i="3"/>
  <c r="D1120" i="3"/>
  <c r="D1119" i="3"/>
  <c r="D1118" i="3"/>
  <c r="D1117" i="3"/>
  <c r="D1116" i="3"/>
  <c r="E1115" i="3"/>
  <c r="D1113" i="3"/>
  <c r="D1112" i="3"/>
  <c r="D1111" i="3"/>
  <c r="D1110" i="3"/>
  <c r="D1109" i="3"/>
  <c r="E1108" i="3"/>
  <c r="D1108" i="3" s="1"/>
  <c r="D1107" i="3"/>
  <c r="D1106" i="3"/>
  <c r="D1105" i="3"/>
  <c r="D1104" i="3"/>
  <c r="D1103" i="3"/>
  <c r="D1102" i="3"/>
  <c r="E1101" i="3"/>
  <c r="D1101" i="3" s="1"/>
  <c r="D1100" i="3"/>
  <c r="D1099" i="3"/>
  <c r="D1098" i="3"/>
  <c r="D1097" i="3"/>
  <c r="D1096" i="3"/>
  <c r="D1095" i="3"/>
  <c r="E1094" i="3"/>
  <c r="D1094" i="3" s="1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E1080" i="3"/>
  <c r="D1080" i="3" s="1"/>
  <c r="D1079" i="3"/>
  <c r="D1078" i="3"/>
  <c r="D1077" i="3"/>
  <c r="D1076" i="3"/>
  <c r="E1075" i="3"/>
  <c r="D1075" i="3" s="1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E1059" i="3"/>
  <c r="D1059" i="3" s="1"/>
  <c r="D1058" i="3"/>
  <c r="D1057" i="3"/>
  <c r="D1056" i="3"/>
  <c r="D1055" i="3"/>
  <c r="D1054" i="3"/>
  <c r="D1053" i="3"/>
  <c r="D1052" i="3"/>
  <c r="D1051" i="3"/>
  <c r="D1050" i="3"/>
  <c r="E1049" i="3"/>
  <c r="D1049" i="3" s="1"/>
  <c r="D1047" i="3"/>
  <c r="D1046" i="3"/>
  <c r="E1045" i="3"/>
  <c r="D1045" i="3" s="1"/>
  <c r="D1044" i="3"/>
  <c r="D1043" i="3"/>
  <c r="D1042" i="3"/>
  <c r="D1041" i="3"/>
  <c r="E1040" i="3"/>
  <c r="D1040" i="3" s="1"/>
  <c r="D1039" i="3"/>
  <c r="D1038" i="3"/>
  <c r="D1037" i="3"/>
  <c r="D1036" i="3"/>
  <c r="D1035" i="3"/>
  <c r="D1034" i="3"/>
  <c r="E1033" i="3"/>
  <c r="D1033" i="3" s="1"/>
  <c r="D1032" i="3"/>
  <c r="D1031" i="3"/>
  <c r="D1030" i="3"/>
  <c r="D1029" i="3"/>
  <c r="E1028" i="3"/>
  <c r="D1028" i="3" s="1"/>
  <c r="D1027" i="3"/>
  <c r="D1026" i="3"/>
  <c r="D1025" i="3"/>
  <c r="D1024" i="3"/>
  <c r="D1023" i="3"/>
  <c r="D1022" i="3"/>
  <c r="D1021" i="3"/>
  <c r="D1020" i="3"/>
  <c r="D1019" i="3"/>
  <c r="E1018" i="3"/>
  <c r="D1018" i="3" s="1"/>
  <c r="D1017" i="3"/>
  <c r="D1016" i="3"/>
  <c r="D1015" i="3"/>
  <c r="D1014" i="3"/>
  <c r="D1013" i="3"/>
  <c r="D1012" i="3"/>
  <c r="D1011" i="3"/>
  <c r="D1010" i="3"/>
  <c r="D1009" i="3"/>
  <c r="E1008" i="3"/>
  <c r="D1008" i="3" s="1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E985" i="3"/>
  <c r="D985" i="3" s="1"/>
  <c r="D983" i="3"/>
  <c r="D982" i="3"/>
  <c r="E981" i="3"/>
  <c r="D981" i="3" s="1"/>
  <c r="D980" i="3"/>
  <c r="D979" i="3"/>
  <c r="E978" i="3"/>
  <c r="D978" i="3" s="1"/>
  <c r="D977" i="3"/>
  <c r="D976" i="3"/>
  <c r="D975" i="3"/>
  <c r="D974" i="3"/>
  <c r="D973" i="3"/>
  <c r="D972" i="3"/>
  <c r="E971" i="3"/>
  <c r="D971" i="3" s="1"/>
  <c r="D970" i="3"/>
  <c r="D969" i="3"/>
  <c r="D968" i="3"/>
  <c r="D967" i="3"/>
  <c r="D966" i="3"/>
  <c r="D965" i="3"/>
  <c r="E964" i="3"/>
  <c r="D964" i="3" s="1"/>
  <c r="D963" i="3"/>
  <c r="D962" i="3"/>
  <c r="D961" i="3"/>
  <c r="D960" i="3"/>
  <c r="D959" i="3"/>
  <c r="D958" i="3"/>
  <c r="D957" i="3"/>
  <c r="D956" i="3"/>
  <c r="D955" i="3"/>
  <c r="D954" i="3"/>
  <c r="E953" i="3"/>
  <c r="D953" i="3" s="1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E925" i="3"/>
  <c r="F925" i="3" s="1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E900" i="3"/>
  <c r="D900" i="3" s="1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E874" i="3"/>
  <c r="D874" i="3" s="1"/>
  <c r="D872" i="3"/>
  <c r="E871" i="3"/>
  <c r="D871" i="3" s="1"/>
  <c r="D870" i="3"/>
  <c r="E869" i="3"/>
  <c r="D869" i="3" s="1"/>
  <c r="D868" i="3"/>
  <c r="E867" i="3"/>
  <c r="F867" i="3" s="1"/>
  <c r="D866" i="3"/>
  <c r="D865" i="3"/>
  <c r="E864" i="3"/>
  <c r="F864" i="3" s="1"/>
  <c r="D863" i="3"/>
  <c r="E862" i="3"/>
  <c r="D862" i="3" s="1"/>
  <c r="D861" i="3"/>
  <c r="D860" i="3"/>
  <c r="D859" i="3"/>
  <c r="D858" i="3"/>
  <c r="D857" i="3"/>
  <c r="D856" i="3"/>
  <c r="D855" i="3"/>
  <c r="D854" i="3"/>
  <c r="D853" i="3"/>
  <c r="D852" i="3"/>
  <c r="E851" i="3"/>
  <c r="D849" i="3"/>
  <c r="E848" i="3"/>
  <c r="F848" i="3" s="1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E833" i="3"/>
  <c r="F833" i="3" s="1"/>
  <c r="D832" i="3"/>
  <c r="E831" i="3"/>
  <c r="D831" i="3" s="1"/>
  <c r="D830" i="3"/>
  <c r="D829" i="3"/>
  <c r="D828" i="3"/>
  <c r="D827" i="3"/>
  <c r="D826" i="3"/>
  <c r="D825" i="3"/>
  <c r="D824" i="3"/>
  <c r="E823" i="3"/>
  <c r="F823" i="3" s="1"/>
  <c r="D822" i="3"/>
  <c r="E821" i="3"/>
  <c r="D821" i="3" s="1"/>
  <c r="D820" i="3"/>
  <c r="E819" i="3"/>
  <c r="D819" i="3" s="1"/>
  <c r="D818" i="3"/>
  <c r="D817" i="3"/>
  <c r="E816" i="3"/>
  <c r="D816" i="3" s="1"/>
  <c r="D815" i="3"/>
  <c r="D814" i="3"/>
  <c r="E813" i="3"/>
  <c r="D813" i="3" s="1"/>
  <c r="D812" i="3"/>
  <c r="D811" i="3"/>
  <c r="D810" i="3"/>
  <c r="D809" i="3"/>
  <c r="D808" i="3"/>
  <c r="E807" i="3"/>
  <c r="D807" i="3" s="1"/>
  <c r="D806" i="3"/>
  <c r="D805" i="3"/>
  <c r="D804" i="3"/>
  <c r="D803" i="3"/>
  <c r="D802" i="3"/>
  <c r="D801" i="3"/>
  <c r="E800" i="3"/>
  <c r="D800" i="3" s="1"/>
  <c r="D799" i="3"/>
  <c r="D798" i="3"/>
  <c r="D797" i="3"/>
  <c r="D796" i="3"/>
  <c r="E795" i="3"/>
  <c r="D795" i="3" s="1"/>
  <c r="D794" i="3"/>
  <c r="D793" i="3"/>
  <c r="D792" i="3"/>
  <c r="D791" i="3"/>
  <c r="D790" i="3"/>
  <c r="D789" i="3"/>
  <c r="D788" i="3"/>
  <c r="E787" i="3"/>
  <c r="D787" i="3" s="1"/>
  <c r="D786" i="3"/>
  <c r="D785" i="3"/>
  <c r="D784" i="3"/>
  <c r="E783" i="3"/>
  <c r="D783" i="3" s="1"/>
  <c r="D782" i="3"/>
  <c r="D781" i="3"/>
  <c r="D780" i="3"/>
  <c r="D779" i="3"/>
  <c r="D778" i="3"/>
  <c r="D777" i="3"/>
  <c r="D776" i="3"/>
  <c r="D775" i="3"/>
  <c r="D774" i="3"/>
  <c r="E773" i="3"/>
  <c r="D773" i="3" s="1"/>
  <c r="D771" i="3"/>
  <c r="E770" i="3"/>
  <c r="D770" i="3" s="1"/>
  <c r="D769" i="3"/>
  <c r="E768" i="3"/>
  <c r="F768" i="3" s="1"/>
  <c r="D767" i="3"/>
  <c r="D766" i="3"/>
  <c r="D765" i="3"/>
  <c r="D764" i="3"/>
  <c r="D763" i="3"/>
  <c r="D762" i="3"/>
  <c r="D761" i="3"/>
  <c r="D760" i="3"/>
  <c r="E759" i="3"/>
  <c r="D759" i="3" s="1"/>
  <c r="D758" i="3"/>
  <c r="D757" i="3"/>
  <c r="E756" i="3"/>
  <c r="D756" i="3" s="1"/>
  <c r="D755" i="3"/>
  <c r="D754" i="3"/>
  <c r="D753" i="3"/>
  <c r="E752" i="3"/>
  <c r="D752" i="3" s="1"/>
  <c r="D751" i="3"/>
  <c r="D750" i="3"/>
  <c r="D749" i="3"/>
  <c r="E748" i="3"/>
  <c r="D748" i="3" s="1"/>
  <c r="D747" i="3"/>
  <c r="D746" i="3"/>
  <c r="D745" i="3"/>
  <c r="D744" i="3"/>
  <c r="E743" i="3"/>
  <c r="D743" i="3" s="1"/>
  <c r="D742" i="3"/>
  <c r="D740" i="3"/>
  <c r="D739" i="3"/>
  <c r="D738" i="3"/>
  <c r="E737" i="3"/>
  <c r="D737" i="3" s="1"/>
  <c r="D736" i="3"/>
  <c r="D735" i="3"/>
  <c r="E734" i="3"/>
  <c r="D734" i="3" s="1"/>
  <c r="D733" i="3"/>
  <c r="D732" i="3"/>
  <c r="D731" i="3"/>
  <c r="D730" i="3"/>
  <c r="D729" i="3"/>
  <c r="D728" i="3"/>
  <c r="D727" i="3"/>
  <c r="D726" i="3"/>
  <c r="D725" i="3"/>
  <c r="D724" i="3"/>
  <c r="D723" i="3"/>
  <c r="E722" i="3"/>
  <c r="D722" i="3" s="1"/>
  <c r="D721" i="3"/>
  <c r="D720" i="3"/>
  <c r="D719" i="3"/>
  <c r="E718" i="3"/>
  <c r="F718" i="3" s="1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E704" i="3"/>
  <c r="D704" i="3" s="1"/>
  <c r="D703" i="3"/>
  <c r="D702" i="3"/>
  <c r="D701" i="3"/>
  <c r="D700" i="3"/>
  <c r="E699" i="3"/>
  <c r="D699" i="3" s="1"/>
  <c r="D697" i="3"/>
  <c r="E696" i="3"/>
  <c r="D696" i="3" s="1"/>
  <c r="D695" i="3"/>
  <c r="D694" i="3"/>
  <c r="E693" i="3"/>
  <c r="D693" i="3" s="1"/>
  <c r="D692" i="3"/>
  <c r="D691" i="3"/>
  <c r="D690" i="3"/>
  <c r="D689" i="3"/>
  <c r="D688" i="3"/>
  <c r="D687" i="3"/>
  <c r="D686" i="3"/>
  <c r="E685" i="3"/>
  <c r="D685" i="3" s="1"/>
  <c r="D684" i="3"/>
  <c r="D683" i="3"/>
  <c r="D682" i="3"/>
  <c r="D681" i="3"/>
  <c r="E680" i="3"/>
  <c r="D680" i="3" s="1"/>
  <c r="D679" i="3"/>
  <c r="D678" i="3"/>
  <c r="D677" i="3"/>
  <c r="E676" i="3"/>
  <c r="D676" i="3" s="1"/>
  <c r="D675" i="3"/>
  <c r="D674" i="3"/>
  <c r="E673" i="3"/>
  <c r="D673" i="3" s="1"/>
  <c r="D672" i="3"/>
  <c r="D671" i="3"/>
  <c r="E670" i="3"/>
  <c r="D670" i="3" s="1"/>
  <c r="D669" i="3"/>
  <c r="D668" i="3"/>
  <c r="E667" i="3"/>
  <c r="D667" i="3" s="1"/>
  <c r="D666" i="3"/>
  <c r="D665" i="3"/>
  <c r="E664" i="3"/>
  <c r="D664" i="3" s="1"/>
  <c r="D663" i="3"/>
  <c r="D662" i="3"/>
  <c r="E661" i="3"/>
  <c r="D661" i="3" s="1"/>
  <c r="D660" i="3"/>
  <c r="D659" i="3"/>
  <c r="D658" i="3"/>
  <c r="D657" i="3"/>
  <c r="E656" i="3"/>
  <c r="F656" i="3" s="1"/>
  <c r="D655" i="3"/>
  <c r="D654" i="3"/>
  <c r="D653" i="3"/>
  <c r="D652" i="3"/>
  <c r="D651" i="3"/>
  <c r="D650" i="3"/>
  <c r="D649" i="3"/>
  <c r="D648" i="3"/>
  <c r="E647" i="3"/>
  <c r="D647" i="3" s="1"/>
  <c r="D646" i="3"/>
  <c r="D645" i="3"/>
  <c r="D644" i="3"/>
  <c r="D643" i="3"/>
  <c r="D642" i="3"/>
  <c r="D641" i="3"/>
  <c r="D640" i="3"/>
  <c r="E639" i="3"/>
  <c r="D639" i="3" s="1"/>
  <c r="D638" i="3"/>
  <c r="D637" i="3"/>
  <c r="D636" i="3"/>
  <c r="D635" i="3"/>
  <c r="D634" i="3"/>
  <c r="D633" i="3"/>
  <c r="E632" i="3"/>
  <c r="D632" i="3" s="1"/>
  <c r="D631" i="3"/>
  <c r="D630" i="3"/>
  <c r="D629" i="3"/>
  <c r="D628" i="3"/>
  <c r="D627" i="3"/>
  <c r="D626" i="3"/>
  <c r="D625" i="3"/>
  <c r="E624" i="3"/>
  <c r="F624" i="3" s="1"/>
  <c r="D623" i="3"/>
  <c r="D622" i="3"/>
  <c r="D621" i="3"/>
  <c r="D620" i="3"/>
  <c r="D619" i="3"/>
  <c r="D618" i="3"/>
  <c r="D617" i="3"/>
  <c r="D616" i="3"/>
  <c r="D615" i="3"/>
  <c r="E614" i="3"/>
  <c r="D614" i="3" s="1"/>
  <c r="D613" i="3"/>
  <c r="D612" i="3"/>
  <c r="D611" i="3"/>
  <c r="E610" i="3"/>
  <c r="F610" i="3" s="1"/>
  <c r="D609" i="3"/>
  <c r="D608" i="3"/>
  <c r="D607" i="3"/>
  <c r="D606" i="3"/>
  <c r="E605" i="3"/>
  <c r="E603" i="3" s="1"/>
  <c r="D603" i="3" s="1"/>
  <c r="D604" i="3"/>
  <c r="D602" i="3"/>
  <c r="D601" i="3"/>
  <c r="E600" i="3"/>
  <c r="D600" i="3" s="1"/>
  <c r="D599" i="3"/>
  <c r="D597" i="3"/>
  <c r="D596" i="3"/>
  <c r="D595" i="3"/>
  <c r="E594" i="3"/>
  <c r="D594" i="3" s="1"/>
  <c r="D593" i="3"/>
  <c r="D591" i="3"/>
  <c r="D590" i="3"/>
  <c r="D589" i="3"/>
  <c r="D588" i="3"/>
  <c r="D587" i="3"/>
  <c r="D586" i="3"/>
  <c r="D585" i="3"/>
  <c r="D584" i="3"/>
  <c r="D583" i="3"/>
  <c r="E582" i="3"/>
  <c r="D582" i="3" s="1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E568" i="3"/>
  <c r="D568" i="3" s="1"/>
  <c r="D566" i="3"/>
  <c r="D565" i="3"/>
  <c r="D564" i="3"/>
  <c r="E563" i="3"/>
  <c r="D563" i="3" s="1"/>
  <c r="D562" i="3"/>
  <c r="D561" i="3"/>
  <c r="D560" i="3"/>
  <c r="D559" i="3"/>
  <c r="D558" i="3"/>
  <c r="D557" i="3"/>
  <c r="D556" i="3"/>
  <c r="E555" i="3"/>
  <c r="D555" i="3" s="1"/>
  <c r="D554" i="3"/>
  <c r="D553" i="3"/>
  <c r="D552" i="3"/>
  <c r="D551" i="3"/>
  <c r="D550" i="3"/>
  <c r="D549" i="3"/>
  <c r="D548" i="3"/>
  <c r="D547" i="3"/>
  <c r="E546" i="3"/>
  <c r="F546" i="3" s="1"/>
  <c r="D545" i="3"/>
  <c r="D544" i="3"/>
  <c r="D543" i="3"/>
  <c r="D542" i="3"/>
  <c r="D541" i="3"/>
  <c r="D540" i="3"/>
  <c r="D539" i="3"/>
  <c r="D538" i="3"/>
  <c r="D537" i="3"/>
  <c r="D536" i="3"/>
  <c r="E535" i="3"/>
  <c r="F535" i="3" s="1"/>
  <c r="D534" i="3"/>
  <c r="D533" i="3"/>
  <c r="D532" i="3"/>
  <c r="D531" i="3"/>
  <c r="D530" i="3"/>
  <c r="D529" i="3"/>
  <c r="D528" i="3"/>
  <c r="E527" i="3"/>
  <c r="D527" i="3" s="1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E511" i="3"/>
  <c r="D511" i="3" s="1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E476" i="3"/>
  <c r="D476" i="3" s="1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E457" i="3"/>
  <c r="D455" i="3"/>
  <c r="E454" i="3"/>
  <c r="F454" i="3" s="1"/>
  <c r="D453" i="3"/>
  <c r="D452" i="3"/>
  <c r="D451" i="3"/>
  <c r="D450" i="3"/>
  <c r="D449" i="3"/>
  <c r="D448" i="3"/>
  <c r="E447" i="3"/>
  <c r="F447" i="3" s="1"/>
  <c r="D446" i="3"/>
  <c r="D445" i="3"/>
  <c r="D444" i="3"/>
  <c r="D443" i="3"/>
  <c r="D442" i="3"/>
  <c r="E441" i="3"/>
  <c r="D441" i="3" s="1"/>
  <c r="D440" i="3"/>
  <c r="D439" i="3"/>
  <c r="D438" i="3"/>
  <c r="E437" i="3"/>
  <c r="F437" i="3" s="1"/>
  <c r="D436" i="3"/>
  <c r="D435" i="3"/>
  <c r="D434" i="3"/>
  <c r="E433" i="3"/>
  <c r="D433" i="3" s="1"/>
  <c r="D432" i="3"/>
  <c r="D431" i="3"/>
  <c r="D430" i="3"/>
  <c r="E429" i="3"/>
  <c r="D429" i="3" s="1"/>
  <c r="D428" i="3"/>
  <c r="D427" i="3"/>
  <c r="D426" i="3"/>
  <c r="D425" i="3"/>
  <c r="D424" i="3"/>
  <c r="E423" i="3"/>
  <c r="D423" i="3" s="1"/>
  <c r="D422" i="3"/>
  <c r="D421" i="3"/>
  <c r="D420" i="3"/>
  <c r="D419" i="3"/>
  <c r="D418" i="3"/>
  <c r="E417" i="3"/>
  <c r="F417" i="3" s="1"/>
  <c r="D416" i="3"/>
  <c r="D415" i="3"/>
  <c r="D414" i="3"/>
  <c r="D413" i="3"/>
  <c r="D412" i="3"/>
  <c r="D411" i="3"/>
  <c r="D410" i="3"/>
  <c r="D409" i="3"/>
  <c r="E408" i="3"/>
  <c r="D408" i="3" s="1"/>
  <c r="D407" i="3"/>
  <c r="D406" i="3"/>
  <c r="D405" i="3"/>
  <c r="D404" i="3"/>
  <c r="E403" i="3"/>
  <c r="D403" i="3" s="1"/>
  <c r="D401" i="3"/>
  <c r="E400" i="3"/>
  <c r="D400" i="3" s="1"/>
  <c r="D399" i="3"/>
  <c r="D398" i="3"/>
  <c r="D397" i="3"/>
  <c r="D396" i="3"/>
  <c r="D395" i="3"/>
  <c r="E394" i="3"/>
  <c r="D394" i="3" s="1"/>
  <c r="D393" i="3"/>
  <c r="D392" i="3"/>
  <c r="D391" i="3"/>
  <c r="D390" i="3"/>
  <c r="D389" i="3"/>
  <c r="D388" i="3"/>
  <c r="D387" i="3"/>
  <c r="E386" i="3"/>
  <c r="D386" i="3" s="1"/>
  <c r="D385" i="3"/>
  <c r="D384" i="3"/>
  <c r="D383" i="3"/>
  <c r="D382" i="3"/>
  <c r="D381" i="3"/>
  <c r="D380" i="3"/>
  <c r="D379" i="3"/>
  <c r="D378" i="3"/>
  <c r="D377" i="3"/>
  <c r="E376" i="3"/>
  <c r="D376" i="3" s="1"/>
  <c r="D375" i="3"/>
  <c r="D374" i="3"/>
  <c r="D373" i="3"/>
  <c r="D372" i="3"/>
  <c r="D371" i="3"/>
  <c r="D370" i="3"/>
  <c r="D369" i="3"/>
  <c r="D368" i="3"/>
  <c r="D367" i="3"/>
  <c r="E366" i="3"/>
  <c r="D366" i="3" s="1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E350" i="3"/>
  <c r="F350" i="3" s="1"/>
  <c r="D349" i="3"/>
  <c r="D348" i="3"/>
  <c r="D347" i="3"/>
  <c r="D346" i="3"/>
  <c r="D345" i="3"/>
  <c r="D344" i="3"/>
  <c r="D343" i="3"/>
  <c r="D342" i="3"/>
  <c r="E341" i="3"/>
  <c r="D341" i="3" s="1"/>
  <c r="D340" i="3"/>
  <c r="D339" i="3"/>
  <c r="D338" i="3"/>
  <c r="D337" i="3"/>
  <c r="D336" i="3"/>
  <c r="D335" i="3"/>
  <c r="D334" i="3"/>
  <c r="E333" i="3"/>
  <c r="D333" i="3" s="1"/>
  <c r="D332" i="3"/>
  <c r="D331" i="3"/>
  <c r="D330" i="3"/>
  <c r="D329" i="3"/>
  <c r="D328" i="3"/>
  <c r="D327" i="3"/>
  <c r="E326" i="3"/>
  <c r="D326" i="3" s="1"/>
  <c r="D325" i="3"/>
  <c r="D324" i="3"/>
  <c r="D323" i="3"/>
  <c r="D322" i="3"/>
  <c r="D321" i="3"/>
  <c r="D320" i="3"/>
  <c r="D319" i="3"/>
  <c r="D318" i="3"/>
  <c r="D317" i="3"/>
  <c r="D316" i="3"/>
  <c r="E315" i="3"/>
  <c r="D315" i="3" s="1"/>
  <c r="D314" i="3"/>
  <c r="D313" i="3"/>
  <c r="E312" i="3"/>
  <c r="D310" i="3"/>
  <c r="E309" i="3"/>
  <c r="D309" i="3" s="1"/>
  <c r="D308" i="3"/>
  <c r="D307" i="3"/>
  <c r="D306" i="3"/>
  <c r="D305" i="3"/>
  <c r="D304" i="3"/>
  <c r="D303" i="3"/>
  <c r="D302" i="3"/>
  <c r="D301" i="3"/>
  <c r="D300" i="3"/>
  <c r="E299" i="3"/>
  <c r="D299" i="3" s="1"/>
  <c r="D298" i="3"/>
  <c r="E297" i="3"/>
  <c r="D297" i="3" s="1"/>
  <c r="D296" i="3"/>
  <c r="E295" i="3"/>
  <c r="D295" i="3" s="1"/>
  <c r="D294" i="3"/>
  <c r="E293" i="3"/>
  <c r="F293" i="3" s="1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E249" i="3"/>
  <c r="D249" i="3" s="1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E234" i="3"/>
  <c r="D234" i="3" s="1"/>
  <c r="D233" i="3"/>
  <c r="D232" i="3"/>
  <c r="D231" i="3"/>
  <c r="D230" i="3"/>
  <c r="D229" i="3"/>
  <c r="D228" i="3"/>
  <c r="E227" i="3"/>
  <c r="D227" i="3" s="1"/>
  <c r="D226" i="3"/>
  <c r="D225" i="3"/>
  <c r="D224" i="3"/>
  <c r="D223" i="3"/>
  <c r="D222" i="3"/>
  <c r="E221" i="3"/>
  <c r="D221" i="3" s="1"/>
  <c r="D220" i="3"/>
  <c r="D219" i="3"/>
  <c r="D218" i="3"/>
  <c r="D217" i="3"/>
  <c r="D216" i="3"/>
  <c r="E215" i="3"/>
  <c r="F215" i="3" s="1"/>
  <c r="D214" i="3"/>
  <c r="D213" i="3"/>
  <c r="D212" i="3"/>
  <c r="D211" i="3"/>
  <c r="D210" i="3"/>
  <c r="D209" i="3"/>
  <c r="D208" i="3"/>
  <c r="E207" i="3"/>
  <c r="D207" i="3" s="1"/>
  <c r="D206" i="3"/>
  <c r="D205" i="3"/>
  <c r="D204" i="3"/>
  <c r="D203" i="3"/>
  <c r="D202" i="3"/>
  <c r="D201" i="3"/>
  <c r="E200" i="3"/>
  <c r="D200" i="3" s="1"/>
  <c r="D199" i="3"/>
  <c r="D198" i="3"/>
  <c r="D197" i="3"/>
  <c r="D196" i="3"/>
  <c r="D195" i="3"/>
  <c r="D194" i="3"/>
  <c r="E193" i="3"/>
  <c r="D193" i="3" s="1"/>
  <c r="D192" i="3"/>
  <c r="D191" i="3"/>
  <c r="D190" i="3"/>
  <c r="D189" i="3"/>
  <c r="D188" i="3"/>
  <c r="D187" i="3"/>
  <c r="E186" i="3"/>
  <c r="D186" i="3" s="1"/>
  <c r="D185" i="3"/>
  <c r="D184" i="3"/>
  <c r="D183" i="3"/>
  <c r="D182" i="3"/>
  <c r="D181" i="3"/>
  <c r="D180" i="3"/>
  <c r="E179" i="3"/>
  <c r="D179" i="3" s="1"/>
  <c r="D178" i="3"/>
  <c r="D177" i="3"/>
  <c r="D176" i="3"/>
  <c r="D175" i="3"/>
  <c r="D174" i="3"/>
  <c r="D173" i="3"/>
  <c r="E172" i="3"/>
  <c r="D172" i="3" s="1"/>
  <c r="D171" i="3"/>
  <c r="D170" i="3"/>
  <c r="D169" i="3"/>
  <c r="D168" i="3"/>
  <c r="D167" i="3"/>
  <c r="E166" i="3"/>
  <c r="F166" i="3" s="1"/>
  <c r="D165" i="3"/>
  <c r="D164" i="3"/>
  <c r="D163" i="3"/>
  <c r="D162" i="3"/>
  <c r="D161" i="3"/>
  <c r="D160" i="3"/>
  <c r="D159" i="3"/>
  <c r="E158" i="3"/>
  <c r="D158" i="3" s="1"/>
  <c r="D157" i="3"/>
  <c r="D156" i="3"/>
  <c r="D155" i="3"/>
  <c r="D154" i="3"/>
  <c r="D153" i="3"/>
  <c r="D152" i="3"/>
  <c r="E151" i="3"/>
  <c r="D151" i="3" s="1"/>
  <c r="D150" i="3"/>
  <c r="D149" i="3"/>
  <c r="D148" i="3"/>
  <c r="D147" i="3"/>
  <c r="D146" i="3"/>
  <c r="D145" i="3"/>
  <c r="D144" i="3"/>
  <c r="D143" i="3"/>
  <c r="D142" i="3"/>
  <c r="D141" i="3"/>
  <c r="D140" i="3"/>
  <c r="D139" i="3"/>
  <c r="E138" i="3"/>
  <c r="D138" i="3" s="1"/>
  <c r="D137" i="3"/>
  <c r="D136" i="3"/>
  <c r="D135" i="3"/>
  <c r="D134" i="3"/>
  <c r="D133" i="3"/>
  <c r="D132" i="3"/>
  <c r="D131" i="3"/>
  <c r="D130" i="3"/>
  <c r="D129" i="3"/>
  <c r="D128" i="3"/>
  <c r="E127" i="3"/>
  <c r="D127" i="3" s="1"/>
  <c r="D126" i="3"/>
  <c r="D125" i="3"/>
  <c r="D124" i="3"/>
  <c r="D123" i="3"/>
  <c r="D122" i="3"/>
  <c r="D121" i="3"/>
  <c r="D120" i="3"/>
  <c r="D119" i="3"/>
  <c r="E118" i="3"/>
  <c r="D118" i="3" s="1"/>
  <c r="D117" i="3"/>
  <c r="D116" i="3"/>
  <c r="D115" i="3"/>
  <c r="D114" i="3"/>
  <c r="D113" i="3"/>
  <c r="D112" i="3"/>
  <c r="D111" i="3"/>
  <c r="D110" i="3"/>
  <c r="D109" i="3"/>
  <c r="E108" i="3"/>
  <c r="D108" i="3" s="1"/>
  <c r="D107" i="3"/>
  <c r="D106" i="3"/>
  <c r="D105" i="3"/>
  <c r="D104" i="3"/>
  <c r="D103" i="3"/>
  <c r="D102" i="3"/>
  <c r="D101" i="3"/>
  <c r="D100" i="3"/>
  <c r="D99" i="3"/>
  <c r="D98" i="3"/>
  <c r="D97" i="3"/>
  <c r="D96" i="3"/>
  <c r="E95" i="3"/>
  <c r="D95" i="3" s="1"/>
  <c r="D94" i="3"/>
  <c r="D93" i="3"/>
  <c r="D92" i="3"/>
  <c r="D91" i="3"/>
  <c r="D90" i="3"/>
  <c r="D89" i="3"/>
  <c r="D88" i="3"/>
  <c r="D87" i="3"/>
  <c r="E86" i="3"/>
  <c r="F86" i="3" s="1"/>
  <c r="D85" i="3"/>
  <c r="D84" i="3"/>
  <c r="D83" i="3"/>
  <c r="D82" i="3"/>
  <c r="D81" i="3"/>
  <c r="D80" i="3"/>
  <c r="D79" i="3"/>
  <c r="D78" i="3"/>
  <c r="D77" i="3"/>
  <c r="D76" i="3"/>
  <c r="D75" i="3"/>
  <c r="E74" i="3"/>
  <c r="D74" i="3" s="1"/>
  <c r="D73" i="3"/>
  <c r="D72" i="3"/>
  <c r="D71" i="3"/>
  <c r="D70" i="3"/>
  <c r="D69" i="3"/>
  <c r="D68" i="3"/>
  <c r="D67" i="3"/>
  <c r="D66" i="3"/>
  <c r="D65" i="3"/>
  <c r="D64" i="3"/>
  <c r="E63" i="3"/>
  <c r="D63" i="3" s="1"/>
  <c r="D62" i="3"/>
  <c r="D61" i="3"/>
  <c r="D60" i="3"/>
  <c r="D59" i="3"/>
  <c r="D58" i="3"/>
  <c r="D57" i="3"/>
  <c r="D56" i="3"/>
  <c r="D55" i="3"/>
  <c r="D54" i="3"/>
  <c r="D53" i="3"/>
  <c r="E52" i="3"/>
  <c r="D52" i="3" s="1"/>
  <c r="D51" i="3"/>
  <c r="D50" i="3"/>
  <c r="D49" i="3"/>
  <c r="D48" i="3"/>
  <c r="D47" i="3"/>
  <c r="D46" i="3"/>
  <c r="D45" i="3"/>
  <c r="D44" i="3"/>
  <c r="D43" i="3"/>
  <c r="D42" i="3"/>
  <c r="E41" i="3"/>
  <c r="D41" i="3" s="1"/>
  <c r="D40" i="3"/>
  <c r="D39" i="3"/>
  <c r="D38" i="3"/>
  <c r="D37" i="3"/>
  <c r="D36" i="3"/>
  <c r="D35" i="3"/>
  <c r="D34" i="3"/>
  <c r="D33" i="3"/>
  <c r="D32" i="3"/>
  <c r="D31" i="3"/>
  <c r="E30" i="3"/>
  <c r="D30" i="3" s="1"/>
  <c r="D29" i="3"/>
  <c r="D28" i="3"/>
  <c r="D27" i="3"/>
  <c r="D26" i="3"/>
  <c r="D25" i="3"/>
  <c r="D24" i="3"/>
  <c r="D23" i="3"/>
  <c r="D22" i="3"/>
  <c r="E21" i="3"/>
  <c r="D20" i="3"/>
  <c r="D19" i="3"/>
  <c r="D18" i="3"/>
  <c r="D17" i="3"/>
  <c r="D16" i="3"/>
  <c r="D15" i="3"/>
  <c r="D14" i="3"/>
  <c r="D13" i="3"/>
  <c r="D12" i="3"/>
  <c r="D11" i="3"/>
  <c r="D10" i="3"/>
  <c r="E9" i="3"/>
  <c r="F9" i="3" s="1"/>
  <c r="D7" i="3"/>
  <c r="D89" i="4"/>
  <c r="D74" i="4"/>
  <c r="D73" i="4"/>
  <c r="D72" i="4"/>
  <c r="D71" i="4"/>
  <c r="E70" i="4"/>
  <c r="D70" i="4" s="1"/>
  <c r="D69" i="4"/>
  <c r="D68" i="4"/>
  <c r="E67" i="4"/>
  <c r="D67" i="4" s="1"/>
  <c r="D66" i="4"/>
  <c r="D65" i="4"/>
  <c r="D64" i="4"/>
  <c r="D63" i="4"/>
  <c r="E62" i="4"/>
  <c r="D62" i="4" s="1"/>
  <c r="D61" i="4"/>
  <c r="D60" i="4"/>
  <c r="E59" i="4"/>
  <c r="D59" i="4" s="1"/>
  <c r="D58" i="4"/>
  <c r="D57" i="4"/>
  <c r="D56" i="4"/>
  <c r="D55" i="4"/>
  <c r="D54" i="4"/>
  <c r="E53" i="4"/>
  <c r="D53" i="4" s="1"/>
  <c r="D52" i="4"/>
  <c r="D51" i="4"/>
  <c r="E50" i="4"/>
  <c r="D50" i="4" s="1"/>
  <c r="D49" i="4"/>
  <c r="D48" i="4"/>
  <c r="D47" i="4"/>
  <c r="E46" i="4"/>
  <c r="D46" i="4" s="1"/>
  <c r="D45" i="4"/>
  <c r="D44" i="4"/>
  <c r="E43" i="4"/>
  <c r="D43" i="4" s="1"/>
  <c r="D42" i="4"/>
  <c r="D41" i="4"/>
  <c r="D40" i="4"/>
  <c r="E39" i="4"/>
  <c r="D39" i="4" s="1"/>
  <c r="D38" i="4"/>
  <c r="D37" i="4"/>
  <c r="D36" i="4"/>
  <c r="D35" i="4"/>
  <c r="D34" i="4"/>
  <c r="D33" i="4"/>
  <c r="E32" i="4"/>
  <c r="D32" i="4" s="1"/>
  <c r="D31" i="4"/>
  <c r="D30" i="4"/>
  <c r="D29" i="4"/>
  <c r="D28" i="4"/>
  <c r="D27" i="4"/>
  <c r="D26" i="4"/>
  <c r="D25" i="4"/>
  <c r="E24" i="4"/>
  <c r="D24" i="4" s="1"/>
  <c r="D23" i="4"/>
  <c r="D22" i="4"/>
  <c r="D21" i="4"/>
  <c r="D20" i="4"/>
  <c r="D19" i="4"/>
  <c r="D18" i="4"/>
  <c r="D17" i="4"/>
  <c r="D16" i="4"/>
  <c r="D15" i="4"/>
  <c r="D14" i="4"/>
  <c r="E13" i="4"/>
  <c r="D13" i="4" s="1"/>
  <c r="D12" i="4"/>
  <c r="D11" i="4"/>
  <c r="D10" i="4"/>
  <c r="D9" i="4"/>
  <c r="E8" i="4"/>
  <c r="D8" i="4" s="1"/>
  <c r="F71" i="2"/>
  <c r="F70" i="2"/>
  <c r="F68" i="2"/>
  <c r="F64" i="2"/>
  <c r="F62" i="2"/>
  <c r="F59" i="2"/>
  <c r="F58" i="2"/>
  <c r="F57" i="2"/>
  <c r="F55" i="2"/>
  <c r="F54" i="2"/>
  <c r="F53" i="2"/>
  <c r="F52" i="2"/>
  <c r="F51" i="2"/>
  <c r="F50" i="2"/>
  <c r="F49" i="2"/>
  <c r="F46" i="2"/>
  <c r="F45" i="2"/>
  <c r="F44" i="2"/>
  <c r="F43" i="2"/>
  <c r="F42" i="2"/>
  <c r="F41" i="2"/>
  <c r="F40" i="2"/>
  <c r="F39" i="2"/>
  <c r="F37" i="2"/>
  <c r="F36" i="2"/>
  <c r="F35" i="2"/>
  <c r="F34" i="2"/>
  <c r="F33" i="2"/>
  <c r="F30" i="2"/>
  <c r="F29" i="2"/>
  <c r="F28" i="2"/>
  <c r="F27" i="2"/>
  <c r="F26" i="2"/>
  <c r="F25" i="2"/>
  <c r="F24" i="2"/>
  <c r="F23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G69" i="2"/>
  <c r="H69" i="2" s="1"/>
  <c r="G66" i="2"/>
  <c r="G63" i="2"/>
  <c r="H63" i="2" s="1"/>
  <c r="G61" i="2"/>
  <c r="H61" i="2" s="1"/>
  <c r="G47" i="2"/>
  <c r="G32" i="2"/>
  <c r="G22" i="2"/>
  <c r="H22" i="2" s="1"/>
  <c r="G7" i="2"/>
  <c r="H7" i="2" s="1"/>
  <c r="D71" i="2"/>
  <c r="D70" i="2"/>
  <c r="E69" i="2"/>
  <c r="C69" i="2"/>
  <c r="D68" i="2"/>
  <c r="D67" i="2"/>
  <c r="E66" i="2"/>
  <c r="E65" i="2" s="1"/>
  <c r="C66" i="2"/>
  <c r="C65" i="2" s="1"/>
  <c r="D64" i="2"/>
  <c r="E63" i="2"/>
  <c r="C63" i="2"/>
  <c r="D62" i="2"/>
  <c r="E61" i="2"/>
  <c r="E60" i="2" s="1"/>
  <c r="C61" i="2"/>
  <c r="D59" i="2"/>
  <c r="D58" i="2"/>
  <c r="D57" i="2"/>
  <c r="D55" i="2"/>
  <c r="D54" i="2"/>
  <c r="D53" i="2"/>
  <c r="D52" i="2"/>
  <c r="D51" i="2"/>
  <c r="D50" i="2"/>
  <c r="D49" i="2"/>
  <c r="E47" i="2"/>
  <c r="D47" i="2" s="1"/>
  <c r="D46" i="2"/>
  <c r="D45" i="2"/>
  <c r="D44" i="2"/>
  <c r="D43" i="2"/>
  <c r="D42" i="2"/>
  <c r="D41" i="2"/>
  <c r="D40" i="2"/>
  <c r="D39" i="2"/>
  <c r="C38" i="2"/>
  <c r="D37" i="2"/>
  <c r="D36" i="2"/>
  <c r="D35" i="2"/>
  <c r="D34" i="2"/>
  <c r="D33" i="2"/>
  <c r="E32" i="2"/>
  <c r="C32" i="2"/>
  <c r="D30" i="2"/>
  <c r="D29" i="2"/>
  <c r="D28" i="2"/>
  <c r="D27" i="2"/>
  <c r="D26" i="2"/>
  <c r="D25" i="2"/>
  <c r="D24" i="2"/>
  <c r="D23" i="2"/>
  <c r="E22" i="2"/>
  <c r="C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E7" i="2"/>
  <c r="C7" i="2"/>
  <c r="H1374" i="3" l="1"/>
  <c r="H32" i="5"/>
  <c r="I32" i="5" s="1"/>
  <c r="H1364" i="3"/>
  <c r="H30" i="5"/>
  <c r="I30" i="5" s="1"/>
  <c r="H1134" i="3"/>
  <c r="H22" i="5"/>
  <c r="I22" i="5" s="1"/>
  <c r="I7" i="3"/>
  <c r="J24" i="5"/>
  <c r="E81" i="4"/>
  <c r="D81" i="4" s="1"/>
  <c r="F70" i="4"/>
  <c r="H70" i="4"/>
  <c r="F67" i="4"/>
  <c r="H67" i="4"/>
  <c r="D437" i="3"/>
  <c r="D1125" i="3"/>
  <c r="E85" i="4"/>
  <c r="D85" i="4" s="1"/>
  <c r="D80" i="4"/>
  <c r="D61" i="2"/>
  <c r="G38" i="2"/>
  <c r="H47" i="2"/>
  <c r="F32" i="2"/>
  <c r="H32" i="2"/>
  <c r="D63" i="2"/>
  <c r="D9" i="3"/>
  <c r="D350" i="3"/>
  <c r="D535" i="3"/>
  <c r="D546" i="3"/>
  <c r="D1232" i="3"/>
  <c r="D166" i="3"/>
  <c r="E456" i="3"/>
  <c r="D456" i="3" s="1"/>
  <c r="E1241" i="3"/>
  <c r="D1241" i="3" s="1"/>
  <c r="D447" i="3"/>
  <c r="D454" i="3"/>
  <c r="G1294" i="3"/>
  <c r="E1048" i="3"/>
  <c r="D1048" i="3" s="1"/>
  <c r="H1356" i="3"/>
  <c r="D293" i="3"/>
  <c r="D605" i="3"/>
  <c r="D624" i="3"/>
  <c r="E741" i="3"/>
  <c r="D741" i="3" s="1"/>
  <c r="F30" i="3"/>
  <c r="H30" i="3"/>
  <c r="F74" i="3"/>
  <c r="H74" i="3"/>
  <c r="F118" i="3"/>
  <c r="H118" i="3"/>
  <c r="F748" i="3"/>
  <c r="H748" i="3"/>
  <c r="G772" i="3"/>
  <c r="H773" i="3"/>
  <c r="F1040" i="3"/>
  <c r="H1040" i="3"/>
  <c r="F1049" i="3"/>
  <c r="H1049" i="3"/>
  <c r="F1101" i="3"/>
  <c r="H1101" i="3"/>
  <c r="F1319" i="3"/>
  <c r="H1319" i="3"/>
  <c r="F1327" i="3"/>
  <c r="H1327" i="3"/>
  <c r="G1377" i="3"/>
  <c r="E1219" i="3"/>
  <c r="D1219" i="3" s="1"/>
  <c r="F63" i="3"/>
  <c r="H63" i="3"/>
  <c r="F376" i="3"/>
  <c r="H376" i="3"/>
  <c r="F400" i="3"/>
  <c r="H400" i="3"/>
  <c r="F563" i="3"/>
  <c r="H563" i="3"/>
  <c r="G850" i="3"/>
  <c r="H851" i="3"/>
  <c r="F1033" i="3"/>
  <c r="H1033" i="3"/>
  <c r="F1094" i="3"/>
  <c r="H1094" i="3"/>
  <c r="F1344" i="3"/>
  <c r="H1344" i="3"/>
  <c r="G1368" i="3"/>
  <c r="H1370" i="3"/>
  <c r="F83" i="4"/>
  <c r="E1356" i="3"/>
  <c r="D1356" i="3" s="1"/>
  <c r="D1364" i="3"/>
  <c r="G8" i="3"/>
  <c r="F52" i="3"/>
  <c r="H52" i="3"/>
  <c r="F108" i="3"/>
  <c r="H108" i="3"/>
  <c r="G292" i="3"/>
  <c r="F770" i="3"/>
  <c r="H770" i="3"/>
  <c r="F787" i="3"/>
  <c r="H787" i="3"/>
  <c r="F1075" i="3"/>
  <c r="H1075" i="3"/>
  <c r="G1174" i="3"/>
  <c r="F1313" i="3"/>
  <c r="H1313" i="3"/>
  <c r="G1352" i="3"/>
  <c r="H1354" i="3"/>
  <c r="F41" i="3"/>
  <c r="H41" i="3"/>
  <c r="F309" i="3"/>
  <c r="H309" i="3"/>
  <c r="F386" i="3"/>
  <c r="H386" i="3"/>
  <c r="F394" i="3"/>
  <c r="H394" i="3"/>
  <c r="G402" i="3"/>
  <c r="H403" i="3"/>
  <c r="G598" i="3"/>
  <c r="H598" i="3" s="1"/>
  <c r="H600" i="3"/>
  <c r="G603" i="3"/>
  <c r="H603" i="3" s="1"/>
  <c r="H605" i="3"/>
  <c r="G741" i="3"/>
  <c r="H741" i="3" s="1"/>
  <c r="H743" i="3"/>
  <c r="F869" i="3"/>
  <c r="H869" i="3"/>
  <c r="F1108" i="3"/>
  <c r="H1108" i="3"/>
  <c r="G1241" i="3"/>
  <c r="H25" i="5" s="1"/>
  <c r="I25" i="5" s="1"/>
  <c r="H1242" i="3"/>
  <c r="F1359" i="3"/>
  <c r="H1359" i="3"/>
  <c r="F86" i="4"/>
  <c r="H86" i="4"/>
  <c r="F1161" i="3"/>
  <c r="H1161" i="3"/>
  <c r="F1131" i="3"/>
  <c r="H1131" i="3"/>
  <c r="G65" i="2"/>
  <c r="H65" i="2" s="1"/>
  <c r="H66" i="2"/>
  <c r="I1383" i="3"/>
  <c r="I90" i="4" s="1"/>
  <c r="I88" i="4" s="1"/>
  <c r="I87" i="4" s="1"/>
  <c r="F50" i="4"/>
  <c r="F8" i="4"/>
  <c r="F13" i="4"/>
  <c r="F53" i="4"/>
  <c r="F59" i="4"/>
  <c r="F46" i="4"/>
  <c r="F78" i="4"/>
  <c r="G77" i="4"/>
  <c r="H77" i="4" s="1"/>
  <c r="F39" i="4"/>
  <c r="F24" i="4"/>
  <c r="F32" i="4"/>
  <c r="F62" i="4"/>
  <c r="G85" i="4"/>
  <c r="F76" i="4"/>
  <c r="G81" i="4"/>
  <c r="F43" i="4"/>
  <c r="E7" i="4"/>
  <c r="D7" i="4" s="1"/>
  <c r="E8" i="3"/>
  <c r="D8" i="3" s="1"/>
  <c r="E311" i="3"/>
  <c r="D311" i="3" s="1"/>
  <c r="E510" i="3"/>
  <c r="D510" i="3" s="1"/>
  <c r="D86" i="3"/>
  <c r="D610" i="3"/>
  <c r="D718" i="3"/>
  <c r="D833" i="3"/>
  <c r="D848" i="3"/>
  <c r="D864" i="3"/>
  <c r="D867" i="3"/>
  <c r="E873" i="3"/>
  <c r="D873" i="3" s="1"/>
  <c r="E1114" i="3"/>
  <c r="D1114" i="3" s="1"/>
  <c r="E1134" i="3"/>
  <c r="D1134" i="3" s="1"/>
  <c r="E1174" i="3"/>
  <c r="D1174" i="3" s="1"/>
  <c r="D1340" i="3"/>
  <c r="F21" i="3"/>
  <c r="F95" i="3"/>
  <c r="F234" i="3"/>
  <c r="G311" i="3"/>
  <c r="F403" i="3"/>
  <c r="G456" i="3"/>
  <c r="H12" i="5" s="1"/>
  <c r="I12" i="5" s="1"/>
  <c r="F555" i="3"/>
  <c r="F600" i="3"/>
  <c r="F661" i="3"/>
  <c r="F673" i="3"/>
  <c r="F696" i="3"/>
  <c r="F704" i="3"/>
  <c r="F759" i="3"/>
  <c r="F773" i="3"/>
  <c r="F816" i="3"/>
  <c r="F831" i="3"/>
  <c r="F862" i="3"/>
  <c r="F871" i="3"/>
  <c r="F978" i="3"/>
  <c r="F1059" i="3"/>
  <c r="F1242" i="3"/>
  <c r="D215" i="3"/>
  <c r="D417" i="3"/>
  <c r="D656" i="3"/>
  <c r="D768" i="3"/>
  <c r="D823" i="3"/>
  <c r="D925" i="3"/>
  <c r="E984" i="3"/>
  <c r="D984" i="3" s="1"/>
  <c r="D1220" i="3"/>
  <c r="D1237" i="3"/>
  <c r="E1294" i="3"/>
  <c r="D1294" i="3" s="1"/>
  <c r="D1370" i="3"/>
  <c r="E1377" i="3"/>
  <c r="D1377" i="3" s="1"/>
  <c r="F138" i="3"/>
  <c r="F227" i="3"/>
  <c r="F297" i="3"/>
  <c r="F333" i="3"/>
  <c r="F341" i="3"/>
  <c r="F429" i="3"/>
  <c r="F433" i="3"/>
  <c r="F511" i="3"/>
  <c r="F527" i="3"/>
  <c r="F568" i="3"/>
  <c r="F603" i="3"/>
  <c r="F639" i="3"/>
  <c r="F647" i="3"/>
  <c r="F670" i="3"/>
  <c r="F685" i="3"/>
  <c r="F693" i="3"/>
  <c r="F752" i="3"/>
  <c r="F756" i="3"/>
  <c r="F795" i="3"/>
  <c r="F813" i="3"/>
  <c r="F821" i="3"/>
  <c r="F900" i="3"/>
  <c r="F971" i="3"/>
  <c r="F1018" i="3"/>
  <c r="F1220" i="3"/>
  <c r="F1232" i="3"/>
  <c r="F1282" i="3"/>
  <c r="F127" i="3"/>
  <c r="F151" i="3"/>
  <c r="F158" i="3"/>
  <c r="F172" i="3"/>
  <c r="F179" i="3"/>
  <c r="F186" i="3"/>
  <c r="F193" i="3"/>
  <c r="F200" i="3"/>
  <c r="F207" i="3"/>
  <c r="F221" i="3"/>
  <c r="F295" i="3"/>
  <c r="F326" i="3"/>
  <c r="F408" i="3"/>
  <c r="F423" i="3"/>
  <c r="F594" i="3"/>
  <c r="F632" i="3"/>
  <c r="F667" i="3"/>
  <c r="F699" i="3"/>
  <c r="F737" i="3"/>
  <c r="F800" i="3"/>
  <c r="F807" i="3"/>
  <c r="F874" i="3"/>
  <c r="F964" i="3"/>
  <c r="F985" i="3"/>
  <c r="F1008" i="3"/>
  <c r="F1045" i="3"/>
  <c r="F1080" i="3"/>
  <c r="F1175" i="3"/>
  <c r="F1202" i="3"/>
  <c r="F1217" i="3"/>
  <c r="F1295" i="3"/>
  <c r="F1354" i="3"/>
  <c r="F1370" i="3"/>
  <c r="E850" i="3"/>
  <c r="D850" i="3" s="1"/>
  <c r="F249" i="3"/>
  <c r="F299" i="3"/>
  <c r="F315" i="3"/>
  <c r="F366" i="3"/>
  <c r="F441" i="3"/>
  <c r="F476" i="3"/>
  <c r="F582" i="3"/>
  <c r="F614" i="3"/>
  <c r="F664" i="3"/>
  <c r="F676" i="3"/>
  <c r="F680" i="3"/>
  <c r="F722" i="3"/>
  <c r="F734" i="3"/>
  <c r="F783" i="3"/>
  <c r="F819" i="3"/>
  <c r="F953" i="3"/>
  <c r="F981" i="3"/>
  <c r="F1028" i="3"/>
  <c r="G1114" i="3"/>
  <c r="H21" i="5" s="1"/>
  <c r="I21" i="5" s="1"/>
  <c r="F1164" i="3"/>
  <c r="F1276" i="3"/>
  <c r="F1307" i="3"/>
  <c r="F1374" i="3"/>
  <c r="F1378" i="3"/>
  <c r="D32" i="2"/>
  <c r="G6" i="2"/>
  <c r="H6" i="2" s="1"/>
  <c r="F61" i="2"/>
  <c r="F22" i="2"/>
  <c r="F63" i="2"/>
  <c r="D7" i="2"/>
  <c r="D65" i="2"/>
  <c r="D69" i="2"/>
  <c r="E6" i="2"/>
  <c r="G60" i="2"/>
  <c r="F69" i="2"/>
  <c r="F47" i="2"/>
  <c r="E38" i="2"/>
  <c r="D38" i="2" s="1"/>
  <c r="F7" i="2"/>
  <c r="C31" i="2"/>
  <c r="F82" i="4"/>
  <c r="F79" i="4"/>
  <c r="G7" i="4"/>
  <c r="H7" i="4" s="1"/>
  <c r="F312" i="3"/>
  <c r="F457" i="3"/>
  <c r="G510" i="3"/>
  <c r="H13" i="5" s="1"/>
  <c r="I13" i="5" s="1"/>
  <c r="F851" i="3"/>
  <c r="F1115" i="3"/>
  <c r="G1231" i="3"/>
  <c r="H1231" i="3" s="1"/>
  <c r="F605" i="3"/>
  <c r="F743" i="3"/>
  <c r="G873" i="3"/>
  <c r="H18" i="5" s="1"/>
  <c r="I18" i="5" s="1"/>
  <c r="G984" i="3"/>
  <c r="H19" i="5" s="1"/>
  <c r="I19" i="5" s="1"/>
  <c r="G1048" i="3"/>
  <c r="H20" i="5" s="1"/>
  <c r="I20" i="5" s="1"/>
  <c r="D21" i="3"/>
  <c r="D312" i="3"/>
  <c r="D457" i="3"/>
  <c r="E598" i="3"/>
  <c r="D598" i="3" s="1"/>
  <c r="D851" i="3"/>
  <c r="D1115" i="3"/>
  <c r="E1352" i="3"/>
  <c r="D1352" i="3" s="1"/>
  <c r="E292" i="3"/>
  <c r="D292" i="3" s="1"/>
  <c r="E402" i="3"/>
  <c r="D402" i="3" s="1"/>
  <c r="E772" i="3"/>
  <c r="D772" i="3" s="1"/>
  <c r="F66" i="2"/>
  <c r="E77" i="4"/>
  <c r="D77" i="4" s="1"/>
  <c r="D79" i="4"/>
  <c r="D83" i="4"/>
  <c r="C60" i="2"/>
  <c r="D60" i="2" s="1"/>
  <c r="C6" i="2"/>
  <c r="D22" i="2"/>
  <c r="D66" i="2"/>
  <c r="H38" i="2" l="1"/>
  <c r="C12" i="5"/>
  <c r="H1368" i="3"/>
  <c r="H31" i="5"/>
  <c r="I31" i="5" s="1"/>
  <c r="H1377" i="3"/>
  <c r="H33" i="5"/>
  <c r="I33" i="5" s="1"/>
  <c r="H1294" i="3"/>
  <c r="H26" i="5"/>
  <c r="I26" i="5" s="1"/>
  <c r="H311" i="3"/>
  <c r="H10" i="5"/>
  <c r="I10" i="5" s="1"/>
  <c r="H402" i="3"/>
  <c r="H11" i="5"/>
  <c r="I11" i="5" s="1"/>
  <c r="H292" i="3"/>
  <c r="H9" i="5"/>
  <c r="I9" i="5" s="1"/>
  <c r="H772" i="3"/>
  <c r="H16" i="5"/>
  <c r="I16" i="5" s="1"/>
  <c r="H1174" i="3"/>
  <c r="H23" i="5"/>
  <c r="I23" i="5" s="1"/>
  <c r="H8" i="3"/>
  <c r="H8" i="5"/>
  <c r="J7" i="5"/>
  <c r="H1352" i="3"/>
  <c r="H28" i="5"/>
  <c r="I28" i="5" s="1"/>
  <c r="H850" i="3"/>
  <c r="H17" i="5"/>
  <c r="I17" i="5" s="1"/>
  <c r="G31" i="2"/>
  <c r="H31" i="2" s="1"/>
  <c r="E84" i="4"/>
  <c r="D84" i="4" s="1"/>
  <c r="F8" i="3"/>
  <c r="F6" i="2"/>
  <c r="F65" i="2"/>
  <c r="F60" i="2"/>
  <c r="H60" i="2"/>
  <c r="I1381" i="3"/>
  <c r="G75" i="4"/>
  <c r="H75" i="4" s="1"/>
  <c r="E698" i="3"/>
  <c r="D698" i="3" s="1"/>
  <c r="F1368" i="3"/>
  <c r="G592" i="3"/>
  <c r="H592" i="3" s="1"/>
  <c r="G698" i="3"/>
  <c r="F741" i="3"/>
  <c r="E75" i="4"/>
  <c r="D75" i="4" s="1"/>
  <c r="F510" i="3"/>
  <c r="H510" i="3"/>
  <c r="F873" i="3"/>
  <c r="H873" i="3"/>
  <c r="F1048" i="3"/>
  <c r="H1048" i="3"/>
  <c r="F1241" i="3"/>
  <c r="H1241" i="3"/>
  <c r="F456" i="3"/>
  <c r="H456" i="3"/>
  <c r="F984" i="3"/>
  <c r="H984" i="3"/>
  <c r="F1352" i="3"/>
  <c r="F1356" i="3"/>
  <c r="G84" i="4"/>
  <c r="H84" i="4" s="1"/>
  <c r="H85" i="4"/>
  <c r="F81" i="4"/>
  <c r="H81" i="4"/>
  <c r="F85" i="4"/>
  <c r="F1114" i="3"/>
  <c r="H1114" i="3"/>
  <c r="F7" i="4"/>
  <c r="E592" i="3"/>
  <c r="D592" i="3" s="1"/>
  <c r="F1377" i="3"/>
  <c r="F292" i="3"/>
  <c r="F1294" i="3"/>
  <c r="F1174" i="3"/>
  <c r="F850" i="3"/>
  <c r="F598" i="3"/>
  <c r="F311" i="3"/>
  <c r="F402" i="3"/>
  <c r="F1134" i="3"/>
  <c r="F772" i="3"/>
  <c r="F38" i="2"/>
  <c r="E31" i="2"/>
  <c r="F77" i="4"/>
  <c r="F1231" i="3"/>
  <c r="G1219" i="3"/>
  <c r="H24" i="5" s="1"/>
  <c r="I24" i="5" s="1"/>
  <c r="C72" i="2"/>
  <c r="C1383" i="3" s="1"/>
  <c r="D6" i="2"/>
  <c r="D12" i="5" l="1"/>
  <c r="D10" i="5" s="1"/>
  <c r="D36" i="5" s="1"/>
  <c r="C10" i="5"/>
  <c r="C36" i="5" s="1"/>
  <c r="H698" i="3"/>
  <c r="H15" i="5"/>
  <c r="I15" i="5" s="1"/>
  <c r="I8" i="5"/>
  <c r="F31" i="2"/>
  <c r="G72" i="2"/>
  <c r="G1383" i="3" s="1"/>
  <c r="H1383" i="3" s="1"/>
  <c r="I1380" i="3"/>
  <c r="J34" i="5" s="1"/>
  <c r="E567" i="3"/>
  <c r="D567" i="3" s="1"/>
  <c r="F592" i="3"/>
  <c r="F75" i="4"/>
  <c r="F698" i="3"/>
  <c r="G567" i="3"/>
  <c r="F1219" i="3"/>
  <c r="H1219" i="3"/>
  <c r="F84" i="4"/>
  <c r="E72" i="2"/>
  <c r="E1383" i="3" s="1"/>
  <c r="E1381" i="3" s="1"/>
  <c r="D31" i="2"/>
  <c r="J36" i="5" l="1"/>
  <c r="H567" i="3"/>
  <c r="H14" i="5"/>
  <c r="H72" i="2"/>
  <c r="G90" i="4"/>
  <c r="H90" i="4" s="1"/>
  <c r="G7" i="3"/>
  <c r="F7" i="3" s="1"/>
  <c r="F567" i="3"/>
  <c r="D72" i="2"/>
  <c r="F72" i="2"/>
  <c r="E90" i="4"/>
  <c r="F1383" i="3"/>
  <c r="D1383" i="3"/>
  <c r="I14" i="5" l="1"/>
  <c r="I7" i="5" s="1"/>
  <c r="H7" i="5"/>
  <c r="H7" i="3"/>
  <c r="G88" i="4"/>
  <c r="G87" i="4" s="1"/>
  <c r="H87" i="4" s="1"/>
  <c r="G1381" i="3"/>
  <c r="H1381" i="3" s="1"/>
  <c r="D90" i="4"/>
  <c r="F90" i="4"/>
  <c r="E88" i="4"/>
  <c r="D1381" i="3"/>
  <c r="E1380" i="3"/>
  <c r="H88" i="4" l="1"/>
  <c r="G1380" i="3"/>
  <c r="F1381" i="3"/>
  <c r="F88" i="4"/>
  <c r="D88" i="4"/>
  <c r="E87" i="4"/>
  <c r="D1380" i="3"/>
  <c r="H1380" i="3" l="1"/>
  <c r="H34" i="5"/>
  <c r="F1380" i="3"/>
  <c r="D87" i="4"/>
  <c r="F87" i="4"/>
  <c r="I34" i="5" l="1"/>
  <c r="I36" i="5" s="1"/>
  <c r="H36" i="5"/>
</calcChain>
</file>

<file path=xl/sharedStrings.xml><?xml version="1.0" encoding="utf-8"?>
<sst xmlns="http://schemas.openxmlformats.org/spreadsheetml/2006/main" count="1639" uniqueCount="1276">
  <si>
    <r>
      <t>附件1</t>
    </r>
    <r>
      <rPr>
        <sz val="12"/>
        <rFont val="宋体"/>
        <family val="3"/>
        <charset val="134"/>
      </rPr>
      <t>：</t>
    </r>
    <phoneticPr fontId="4" type="noConversion"/>
  </si>
  <si>
    <t>编制单位：鹤山市财政局</t>
  </si>
  <si>
    <t>编制日期：2020年 月   日</t>
    <phoneticPr fontId="4" type="noConversion"/>
  </si>
  <si>
    <t>鹤山市2020年本级一般公共预算
调整表</t>
    <phoneticPr fontId="4" type="noConversion"/>
  </si>
  <si>
    <r>
      <t>附件1-1</t>
    </r>
    <r>
      <rPr>
        <sz val="12"/>
        <rFont val="宋体"/>
        <family val="3"/>
        <charset val="134"/>
      </rPr>
      <t>：</t>
    </r>
    <phoneticPr fontId="4" type="noConversion"/>
  </si>
  <si>
    <t>鹤山市2020年本级一般公共预算收入预算调整表</t>
    <phoneticPr fontId="4" type="noConversion"/>
  </si>
  <si>
    <t>科目号</t>
    <phoneticPr fontId="4" type="noConversion"/>
  </si>
  <si>
    <t>科目名称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</si>
  <si>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</si>
  <si>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</si>
  <si>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</si>
  <si>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</si>
  <si>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</si>
  <si>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</si>
  <si>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</si>
  <si>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</si>
  <si>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</si>
  <si>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</si>
  <si>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</si>
  <si>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</si>
  <si>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</si>
  <si>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</si>
  <si>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环境保护税</t>
    <phoneticPr fontId="4" type="noConversion"/>
  </si>
  <si>
    <t>其他税收收入</t>
  </si>
  <si>
    <t>非税收入</t>
    <phoneticPr fontId="4" type="noConversion"/>
  </si>
  <si>
    <t>专项收入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</si>
  <si>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</si>
  <si>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</si>
  <si>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</si>
  <si>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</si>
  <si>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</si>
  <si>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</si>
  <si>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</si>
  <si>
    <t>二、上级补助收入</t>
    <phoneticPr fontId="4" type="noConversion"/>
  </si>
  <si>
    <t>返还性收入</t>
    <phoneticPr fontId="4" type="noConversion"/>
  </si>
  <si>
    <t xml:space="preserve">   所得税基数返还收入</t>
    <phoneticPr fontId="4" type="noConversion"/>
  </si>
  <si>
    <t xml:space="preserve">   成品油税费改革税收返还收入</t>
    <phoneticPr fontId="4" type="noConversion"/>
  </si>
  <si>
    <t xml:space="preserve">   增值税税收返还收入</t>
    <phoneticPr fontId="4" type="noConversion"/>
  </si>
  <si>
    <t xml:space="preserve">   增值税“五五分享”税收返还收入</t>
    <phoneticPr fontId="4" type="noConversion"/>
  </si>
  <si>
    <t xml:space="preserve">   其他税收返还收入</t>
    <phoneticPr fontId="4" type="noConversion"/>
  </si>
  <si>
    <t>一般性转移支付收入</t>
    <phoneticPr fontId="4" type="noConversion"/>
  </si>
  <si>
    <t xml:space="preserve">   均衡性转移支付收入</t>
    <phoneticPr fontId="4" type="noConversion"/>
  </si>
  <si>
    <t xml:space="preserve">   县级基本财力保障机制奖补资金</t>
  </si>
  <si>
    <t>结算补助收入</t>
    <phoneticPr fontId="4" type="noConversion"/>
  </si>
  <si>
    <t>企业事业单位划转补助收入</t>
    <phoneticPr fontId="4" type="noConversion"/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</si>
  <si>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</si>
  <si>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</si>
  <si>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</si>
  <si>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</si>
  <si>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  <phoneticPr fontId="4" type="noConversion"/>
  </si>
  <si>
    <t>公共安全共同财政事权转移支付收入</t>
    <phoneticPr fontId="4" type="noConversion"/>
  </si>
  <si>
    <t>教育共同财政事权转移支付收入</t>
    <phoneticPr fontId="4" type="noConversion"/>
  </si>
  <si>
    <t>文化旅游体育与传媒共同财政事权转移支付收入</t>
  </si>
  <si>
    <t>社会保障和就业共同财政事权转移支付收入</t>
  </si>
  <si>
    <t>医疗卫生共同财政事权转移支付收入</t>
    <phoneticPr fontId="4" type="noConversion"/>
  </si>
  <si>
    <t>节能环保共同财政事权转移支付收入</t>
    <phoneticPr fontId="4" type="noConversion"/>
  </si>
  <si>
    <t>农林水共同财政事权转移支付收入</t>
    <phoneticPr fontId="4" type="noConversion"/>
  </si>
  <si>
    <t>住房保障共同财政事权转移支付收入</t>
  </si>
  <si>
    <t>其他一般性转移支付收入</t>
    <phoneticPr fontId="4" type="noConversion"/>
  </si>
  <si>
    <t>专项转移支付收入</t>
    <phoneticPr fontId="4" type="noConversion"/>
  </si>
  <si>
    <t>三、债务转贷收入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</si>
  <si>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</si>
  <si>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</si>
  <si>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上年结余收入</t>
    <phoneticPr fontId="4" type="noConversion"/>
  </si>
  <si>
    <t>五、调入资金</t>
    <phoneticPr fontId="4" type="noConversion"/>
  </si>
  <si>
    <t>调入一般公共预算资金</t>
    <phoneticPr fontId="4" type="noConversion"/>
  </si>
  <si>
    <t>从政府性基金预算调入一般公共预算</t>
    <phoneticPr fontId="4" type="noConversion"/>
  </si>
  <si>
    <t>从其他资金调入一般公共预算</t>
    <phoneticPr fontId="4" type="noConversion"/>
  </si>
  <si>
    <t>六、动用预算稳定调节基金</t>
    <phoneticPr fontId="4" type="noConversion"/>
  </si>
  <si>
    <t>动用预算稳定调节基金</t>
    <phoneticPr fontId="4" type="noConversion"/>
  </si>
  <si>
    <t>收  入  合  计</t>
    <phoneticPr fontId="4" type="noConversion"/>
  </si>
  <si>
    <t>调整金额</t>
    <phoneticPr fontId="4" type="noConversion"/>
  </si>
  <si>
    <t>第一次预算调整</t>
    <phoneticPr fontId="4" type="noConversion"/>
  </si>
  <si>
    <t>第二次预算调整</t>
    <phoneticPr fontId="4" type="noConversion"/>
  </si>
  <si>
    <t>调整金额</t>
    <phoneticPr fontId="4" type="noConversion"/>
  </si>
  <si>
    <t>单位:万元</t>
    <phoneticPr fontId="4" type="noConversion"/>
  </si>
  <si>
    <t>调整后
预算数</t>
    <phoneticPr fontId="4" type="noConversion"/>
  </si>
  <si>
    <t>2020年
预算</t>
    <phoneticPr fontId="4" type="noConversion"/>
  </si>
  <si>
    <t>鹤山市2020年本级一般公共预算支出预算调整表</t>
    <phoneticPr fontId="4" type="noConversion"/>
  </si>
  <si>
    <t>（经济分类支出）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</si>
  <si>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</si>
  <si>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</si>
  <si>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</si>
  <si>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2020年预算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</si>
  <si>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</si>
  <si>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</si>
  <si>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工资奖金津补贴</t>
    <phoneticPr fontId="4" type="noConversion"/>
  </si>
  <si>
    <t>社会保障缴费</t>
    <phoneticPr fontId="4" type="noConversion"/>
  </si>
  <si>
    <t>住房公积金</t>
    <phoneticPr fontId="4" type="noConversion"/>
  </si>
  <si>
    <t>其他工资福利支出</t>
    <phoneticPr fontId="4" type="noConversion"/>
  </si>
  <si>
    <t>机关商品和服务支出</t>
    <phoneticPr fontId="4" type="noConversion"/>
  </si>
  <si>
    <t>办公经费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</si>
  <si>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</si>
  <si>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</si>
  <si>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</si>
  <si>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</si>
  <si>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</si>
  <si>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</si>
  <si>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</si>
  <si>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维修(护)费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</si>
  <si>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</si>
  <si>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</si>
  <si>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</si>
  <si>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</si>
  <si>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</si>
  <si>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</si>
  <si>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</si>
  <si>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</si>
  <si>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</si>
  <si>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</si>
  <si>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</si>
  <si>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</si>
  <si>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</si>
  <si>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</si>
  <si>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</si>
  <si>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</si>
  <si>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</si>
  <si>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</si>
  <si>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</si>
  <si>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</si>
  <si>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</si>
  <si>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</si>
  <si>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</si>
  <si>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</si>
  <si>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</si>
  <si>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社会福利和救助</t>
    <phoneticPr fontId="4" type="noConversion"/>
  </si>
  <si>
    <t>助学金</t>
    <phoneticPr fontId="4" type="noConversion"/>
  </si>
  <si>
    <t>个人农业生产补贴</t>
    <phoneticPr fontId="4" type="noConversion"/>
  </si>
  <si>
    <t>离退休费</t>
    <phoneticPr fontId="4" type="noConversion"/>
  </si>
  <si>
    <t>其他对个人和家庭的补助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</si>
  <si>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</si>
  <si>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</si>
  <si>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</si>
  <si>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</si>
  <si>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</si>
  <si>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</si>
  <si>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</si>
  <si>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</si>
  <si>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</si>
  <si>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</si>
  <si>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</si>
  <si>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</si>
  <si>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</si>
  <si>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</si>
  <si>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</si>
  <si>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</si>
  <si>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</si>
  <si>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</si>
  <si>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</si>
  <si>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</si>
  <si>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</si>
  <si>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体制补助支出</t>
    <phoneticPr fontId="4" type="noConversion"/>
  </si>
  <si>
    <t>其他一般性转移支付支出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</si>
  <si>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</si>
  <si>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</si>
  <si>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地方政府一般债券还本支出</t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</si>
  <si>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</si>
  <si>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</si>
  <si>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</si>
  <si>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鹤山市2020年本级一般公共预算支出预算调整表</t>
    <phoneticPr fontId="4" type="noConversion"/>
  </si>
  <si>
    <t>（功能分类支出）</t>
    <phoneticPr fontId="4" type="noConversion"/>
  </si>
  <si>
    <t>单位:万元</t>
    <phoneticPr fontId="4" type="noConversion"/>
  </si>
  <si>
    <t>一、一般公共预算支出</t>
    <phoneticPr fontId="4" type="noConversion"/>
  </si>
  <si>
    <t>一般公共服务支出</t>
    <phoneticPr fontId="4" type="noConversion"/>
  </si>
  <si>
    <t xml:space="preserve">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</si>
  <si>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</si>
  <si>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</si>
  <si>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</si>
  <si>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</si>
  <si>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</si>
  <si>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</si>
  <si>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</si>
  <si>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</si>
  <si>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</si>
  <si>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</si>
  <si>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</si>
  <si>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  <phoneticPr fontId="4" type="noConversion"/>
  </si>
  <si>
    <t>政协会议</t>
  </si>
  <si>
    <t>委员视察</t>
  </si>
  <si>
    <t>参政议政</t>
  </si>
  <si>
    <t>其他政协事务支出</t>
  </si>
  <si>
    <t xml:space="preserve"> 政府办公厅（室）及相关机构事务</t>
    <phoneticPr fontId="4" type="noConversion"/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</si>
  <si>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</si>
  <si>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</si>
  <si>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</si>
  <si>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</si>
  <si>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</si>
  <si>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</si>
  <si>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</si>
  <si>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</si>
  <si>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</si>
  <si>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</si>
  <si>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</si>
  <si>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</si>
  <si>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</si>
  <si>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</si>
  <si>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</si>
  <si>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</si>
  <si>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</si>
  <si>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</si>
  <si>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</si>
  <si>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</si>
  <si>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</si>
  <si>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</si>
  <si>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</si>
  <si>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</si>
  <si>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</si>
  <si>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</si>
  <si>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</si>
  <si>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  <phoneticPr fontId="4" type="noConversion"/>
  </si>
  <si>
    <t>税务办案</t>
  </si>
  <si>
    <t>发票管理及税务登记</t>
    <phoneticPr fontId="4" type="noConversion"/>
  </si>
  <si>
    <t>代扣代收代征税款手续费</t>
  </si>
  <si>
    <t>税务宣传</t>
  </si>
  <si>
    <t>协税护税</t>
  </si>
  <si>
    <t>其他税收事务支出</t>
  </si>
  <si>
    <t xml:space="preserve"> 审计事务</t>
    <phoneticPr fontId="4" type="noConversion"/>
  </si>
  <si>
    <t>审计业务</t>
  </si>
  <si>
    <t>审计管理</t>
  </si>
  <si>
    <t>其他审计事务支出</t>
  </si>
  <si>
    <t xml:space="preserve"> 海关事务</t>
    <phoneticPr fontId="4" type="noConversion"/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</si>
  <si>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</si>
  <si>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</si>
  <si>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</si>
  <si>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</si>
  <si>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</si>
  <si>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</si>
  <si>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</si>
  <si>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人力资源事务</t>
    <phoneticPr fontId="4" type="noConversion"/>
  </si>
  <si>
    <t>政府特殊津贴</t>
  </si>
  <si>
    <t>资助留学回国人员</t>
  </si>
  <si>
    <t>博士后日常经费</t>
  </si>
  <si>
    <t>引进人才费用</t>
  </si>
  <si>
    <t>其他人力资源事务支出</t>
  </si>
  <si>
    <t xml:space="preserve"> 纪检监察事务</t>
    <phoneticPr fontId="4" type="noConversion"/>
  </si>
  <si>
    <t>大案要案查处</t>
  </si>
  <si>
    <t>派驻派出机构</t>
  </si>
  <si>
    <t>巡视工作</t>
    <phoneticPr fontId="4" type="noConversion"/>
  </si>
  <si>
    <t>其他纪检监察事务支出</t>
  </si>
  <si>
    <t xml:space="preserve"> 商贸事务</t>
    <phoneticPr fontId="4" type="noConversion"/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</si>
  <si>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</si>
  <si>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</si>
  <si>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</si>
  <si>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</si>
  <si>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</si>
  <si>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</si>
  <si>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  <phoneticPr fontId="4" type="noConversion"/>
  </si>
  <si>
    <t>专利审批</t>
  </si>
  <si>
    <t>国家知识产权战略</t>
  </si>
  <si>
    <t>专利试点和产业化推进</t>
  </si>
  <si>
    <t>国际组织专项活动</t>
  </si>
  <si>
    <t>知识产权宏观管理</t>
  </si>
  <si>
    <t>商标管理</t>
  </si>
  <si>
    <t>原产地地理标志管理</t>
  </si>
  <si>
    <t>其他知识产权事务支出</t>
  </si>
  <si>
    <t xml:space="preserve"> 民族事务</t>
    <phoneticPr fontId="4" type="noConversion"/>
  </si>
  <si>
    <t>民族工作专项</t>
  </si>
  <si>
    <t>其他民族事务支出</t>
  </si>
  <si>
    <t xml:space="preserve"> 港澳台事务</t>
    <phoneticPr fontId="4" type="noConversion"/>
  </si>
  <si>
    <t>港澳事务</t>
  </si>
  <si>
    <t>台湾事务</t>
  </si>
  <si>
    <t>其他港澳台事务支出</t>
  </si>
  <si>
    <t xml:space="preserve"> 档案事务</t>
    <phoneticPr fontId="4" type="noConversion"/>
  </si>
  <si>
    <t>档案馆</t>
  </si>
  <si>
    <t>其他档案事务支出</t>
  </si>
  <si>
    <t xml:space="preserve"> 民主党派及工商联事务</t>
    <phoneticPr fontId="4" type="noConversion"/>
  </si>
  <si>
    <t>其他民主党派及工商联事务支出</t>
  </si>
  <si>
    <t xml:space="preserve"> 群众团体事务</t>
    <phoneticPr fontId="4" type="noConversion"/>
  </si>
  <si>
    <t>工会事务</t>
  </si>
  <si>
    <t>其他群众团体事务支出</t>
  </si>
  <si>
    <t xml:space="preserve"> 党委办公厅（室）及相关机构事务</t>
    <phoneticPr fontId="4" type="noConversion"/>
  </si>
  <si>
    <t>专项业务</t>
  </si>
  <si>
    <t>其他党委办公厅（室）及相关机构事务支出</t>
  </si>
  <si>
    <t xml:space="preserve"> 组织事务</t>
    <phoneticPr fontId="4" type="noConversion"/>
  </si>
  <si>
    <t>公务员事务</t>
  </si>
  <si>
    <t>其他组织事务支出</t>
  </si>
  <si>
    <t xml:space="preserve"> 宣传事务</t>
    <phoneticPr fontId="4" type="noConversion"/>
  </si>
  <si>
    <t>宣传管理</t>
    <phoneticPr fontId="4" type="noConversion"/>
  </si>
  <si>
    <t>其他宣传事务支出</t>
  </si>
  <si>
    <t xml:space="preserve"> 统战事务</t>
    <phoneticPr fontId="4" type="noConversion"/>
  </si>
  <si>
    <t>宗教事务</t>
  </si>
  <si>
    <t>华侨事务</t>
  </si>
  <si>
    <t>其他统战事务支出</t>
  </si>
  <si>
    <t xml:space="preserve"> 对外联络事务</t>
    <phoneticPr fontId="4" type="noConversion"/>
  </si>
  <si>
    <t>其他对外联络事务支出</t>
  </si>
  <si>
    <t xml:space="preserve"> 其他共产党事务支出</t>
    <phoneticPr fontId="4" type="noConversion"/>
  </si>
  <si>
    <t>其他共产党事务支出</t>
  </si>
  <si>
    <t xml:space="preserve"> 网信事务</t>
    <phoneticPr fontId="4" type="noConversion"/>
  </si>
  <si>
    <t>信息安全事务</t>
    <phoneticPr fontId="4" type="noConversion"/>
  </si>
  <si>
    <t>其他网信事务支出</t>
  </si>
  <si>
    <t xml:space="preserve"> 市场监督管理事务</t>
    <phoneticPr fontId="4" type="noConversion"/>
  </si>
  <si>
    <t>市场主体管理</t>
    <phoneticPr fontId="4" type="noConversion"/>
  </si>
  <si>
    <t>市场秩序执法</t>
    <phoneticPr fontId="4" type="noConversion"/>
  </si>
  <si>
    <t>质量基础</t>
    <phoneticPr fontId="4" type="noConversion"/>
  </si>
  <si>
    <t>药品事务</t>
  </si>
  <si>
    <t>医疗器械事务</t>
  </si>
  <si>
    <t>化妆品事务</t>
  </si>
  <si>
    <t>质量安全监管</t>
    <phoneticPr fontId="4" type="noConversion"/>
  </si>
  <si>
    <t>食品安全监管</t>
    <phoneticPr fontId="4" type="noConversion"/>
  </si>
  <si>
    <t>其他市场监督管理事务</t>
  </si>
  <si>
    <t xml:space="preserve"> 其他一般公共服务支出</t>
    <phoneticPr fontId="4" type="noConversion"/>
  </si>
  <si>
    <t>国家赔偿费用支出</t>
  </si>
  <si>
    <t>其他一般公共服务支出</t>
  </si>
  <si>
    <t>外交支出</t>
  </si>
  <si>
    <t xml:space="preserve"> 外交管理事务</t>
    <phoneticPr fontId="4" type="noConversion"/>
  </si>
  <si>
    <t>其他外交管理事务支出</t>
  </si>
  <si>
    <t xml:space="preserve"> 驻外机构</t>
    <phoneticPr fontId="4" type="noConversion"/>
  </si>
  <si>
    <t>驻外使领馆(团、处)</t>
  </si>
  <si>
    <t>其他驻外机构支出</t>
  </si>
  <si>
    <t xml:space="preserve"> 对外援助</t>
    <phoneticPr fontId="4" type="noConversion"/>
  </si>
  <si>
    <t>援外优惠贷款贴息</t>
  </si>
  <si>
    <t>对外援助</t>
  </si>
  <si>
    <t xml:space="preserve"> 国际组织</t>
    <phoneticPr fontId="4" type="noConversion"/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</si>
  <si>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</si>
  <si>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</si>
  <si>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</si>
  <si>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</si>
  <si>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</si>
  <si>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  <phoneticPr fontId="4" type="noConversion"/>
  </si>
  <si>
    <t>在华国际会议</t>
  </si>
  <si>
    <t>国际交流活动</t>
  </si>
  <si>
    <t>对外合作活动</t>
    <phoneticPr fontId="4" type="noConversion"/>
  </si>
  <si>
    <t>其他对外合作与交流支出</t>
  </si>
  <si>
    <t xml:space="preserve"> 对外宣传</t>
    <phoneticPr fontId="4" type="noConversion"/>
  </si>
  <si>
    <t>对外宣传</t>
  </si>
  <si>
    <t xml:space="preserve"> 边界勘界联检</t>
    <phoneticPr fontId="4" type="noConversion"/>
  </si>
  <si>
    <t>边界勘界</t>
  </si>
  <si>
    <t>边界联检</t>
  </si>
  <si>
    <t>边界界桩维护</t>
  </si>
  <si>
    <t>其他支出</t>
  </si>
  <si>
    <t xml:space="preserve"> 国际发展合作</t>
    <phoneticPr fontId="4" type="noConversion"/>
  </si>
  <si>
    <t>其他国际发展合作支出</t>
  </si>
  <si>
    <t xml:space="preserve"> 其他外交支出</t>
    <phoneticPr fontId="4" type="noConversion"/>
  </si>
  <si>
    <t>其他外交支出</t>
  </si>
  <si>
    <t>国防支出</t>
  </si>
  <si>
    <t xml:space="preserve"> 现役部队</t>
    <phoneticPr fontId="4" type="noConversion"/>
  </si>
  <si>
    <t>现役部队</t>
  </si>
  <si>
    <t xml:space="preserve"> 国防科研事业</t>
    <phoneticPr fontId="4" type="noConversion"/>
  </si>
  <si>
    <t>国防科研事业</t>
  </si>
  <si>
    <t xml:space="preserve"> 专项工程</t>
    <phoneticPr fontId="4" type="noConversion"/>
  </si>
  <si>
    <t>专项工程</t>
  </si>
  <si>
    <t xml:space="preserve"> 国防动员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</si>
  <si>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</si>
  <si>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</si>
  <si>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</si>
  <si>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</si>
  <si>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</si>
  <si>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</si>
  <si>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</si>
  <si>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</si>
  <si>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</si>
  <si>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  <phoneticPr fontId="4" type="noConversion"/>
  </si>
  <si>
    <t>其他国防支出</t>
  </si>
  <si>
    <t>公共安全支出</t>
  </si>
  <si>
    <t xml:space="preserve"> 武装警察部队</t>
    <phoneticPr fontId="4" type="noConversion"/>
  </si>
  <si>
    <t>武装警察部队</t>
  </si>
  <si>
    <t>其他武装警察部队支出</t>
  </si>
  <si>
    <t xml:space="preserve"> 公安</t>
    <phoneticPr fontId="4" type="noConversion"/>
  </si>
  <si>
    <t>执法办案</t>
  </si>
  <si>
    <t>特别业务</t>
  </si>
  <si>
    <t>特勤业务</t>
    <phoneticPr fontId="4" type="noConversion"/>
  </si>
  <si>
    <t>移民事务</t>
    <phoneticPr fontId="4" type="noConversion"/>
  </si>
  <si>
    <t>其他公安支出</t>
  </si>
  <si>
    <t xml:space="preserve"> 国家安全</t>
    <phoneticPr fontId="4" type="noConversion"/>
  </si>
  <si>
    <t>安全业务</t>
  </si>
  <si>
    <t>其他国家安全支出</t>
  </si>
  <si>
    <t xml:space="preserve"> 检察</t>
    <phoneticPr fontId="4" type="noConversion"/>
  </si>
  <si>
    <t>“两房”建设</t>
  </si>
  <si>
    <t>检察监督</t>
  </si>
  <si>
    <t>其他检察支出</t>
  </si>
  <si>
    <t xml:space="preserve"> 法院</t>
    <phoneticPr fontId="4" type="noConversion"/>
  </si>
  <si>
    <t>案件审判</t>
  </si>
  <si>
    <t>案件执行</t>
  </si>
  <si>
    <t>“两庭”建设</t>
  </si>
  <si>
    <t>其他法院支出</t>
  </si>
  <si>
    <t xml:space="preserve"> 司法</t>
    <phoneticPr fontId="4" type="noConversion"/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</si>
  <si>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</si>
  <si>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</si>
  <si>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</si>
  <si>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</si>
  <si>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</si>
  <si>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</si>
  <si>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</si>
  <si>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</si>
  <si>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</si>
  <si>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</si>
  <si>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监狱</t>
    <phoneticPr fontId="4" type="noConversion"/>
  </si>
  <si>
    <t>犯人生活</t>
  </si>
  <si>
    <t>犯人改造</t>
  </si>
  <si>
    <t>狱政设施建设</t>
  </si>
  <si>
    <t>其他监狱支出</t>
  </si>
  <si>
    <t xml:space="preserve"> 强制隔离戒毒</t>
    <phoneticPr fontId="4" type="noConversion"/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</si>
  <si>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</si>
  <si>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</si>
  <si>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</si>
  <si>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</si>
  <si>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  <phoneticPr fontId="4" type="noConversion"/>
  </si>
  <si>
    <t>保密技术</t>
  </si>
  <si>
    <t>保密管理</t>
  </si>
  <si>
    <t>其他国家保密支出</t>
  </si>
  <si>
    <t xml:space="preserve"> 缉私警察</t>
    <phoneticPr fontId="4" type="noConversion"/>
  </si>
  <si>
    <t>缉私业务</t>
  </si>
  <si>
    <t>其他缉私警察支出</t>
  </si>
  <si>
    <t xml:space="preserve"> 其他公共安全支出</t>
    <phoneticPr fontId="4" type="noConversion"/>
  </si>
  <si>
    <t>其他公共安全支出</t>
  </si>
  <si>
    <t>教育支出</t>
  </si>
  <si>
    <t xml:space="preserve"> 教育管理事务</t>
    <phoneticPr fontId="4" type="noConversion"/>
  </si>
  <si>
    <t>其他教育管理事务支出</t>
  </si>
  <si>
    <t xml:space="preserve">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</si>
  <si>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</si>
  <si>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</si>
  <si>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</si>
  <si>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</si>
  <si>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</si>
  <si>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</si>
  <si>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</si>
  <si>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</si>
  <si>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  <phoneticPr fontId="4" type="noConversion"/>
  </si>
  <si>
    <t>初等职业教育</t>
  </si>
  <si>
    <t>中等职业教育</t>
    <phoneticPr fontId="4" type="noConversion"/>
  </si>
  <si>
    <t>技校教育</t>
  </si>
  <si>
    <t>高等职业教育</t>
  </si>
  <si>
    <t>其他职业教育支出</t>
  </si>
  <si>
    <t xml:space="preserve"> 成人教育</t>
    <phoneticPr fontId="4" type="noConversion"/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</si>
  <si>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</si>
  <si>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</si>
  <si>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</si>
  <si>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</si>
  <si>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</si>
  <si>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  <phoneticPr fontId="4" type="noConversion"/>
  </si>
  <si>
    <t>广播电视学校</t>
  </si>
  <si>
    <t>教育电视台</t>
  </si>
  <si>
    <t>其他广播电视教育支出</t>
  </si>
  <si>
    <t xml:space="preserve"> 留学教育</t>
    <phoneticPr fontId="4" type="noConversion"/>
  </si>
  <si>
    <t>出国留学教育</t>
  </si>
  <si>
    <t>来华留学教育</t>
  </si>
  <si>
    <t>其他留学教育支出</t>
  </si>
  <si>
    <t xml:space="preserve"> 特殊教育</t>
    <phoneticPr fontId="4" type="noConversion"/>
  </si>
  <si>
    <t>特殊学校教育</t>
  </si>
  <si>
    <t>工读学校教育</t>
  </si>
  <si>
    <t>其他特殊教育支出</t>
  </si>
  <si>
    <t xml:space="preserve"> 进修及培训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</si>
  <si>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</si>
  <si>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</si>
  <si>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</si>
  <si>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</si>
  <si>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</si>
  <si>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</si>
  <si>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</si>
  <si>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</si>
  <si>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</si>
  <si>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</si>
  <si>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</si>
  <si>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</si>
  <si>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  <phoneticPr fontId="4" type="noConversion"/>
  </si>
  <si>
    <t>其他教育支出</t>
  </si>
  <si>
    <t>科学技术支出</t>
  </si>
  <si>
    <t xml:space="preserve"> 科学技术管理事务</t>
    <phoneticPr fontId="4" type="noConversion"/>
  </si>
  <si>
    <t>其他科学技术管理事务支出</t>
  </si>
  <si>
    <t xml:space="preserve"> 基础研究</t>
    <phoneticPr fontId="4" type="noConversion"/>
  </si>
  <si>
    <t>机构运行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</si>
  <si>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</si>
  <si>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</si>
  <si>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</si>
  <si>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</si>
  <si>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</si>
  <si>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</si>
  <si>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</si>
  <si>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</si>
  <si>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</si>
  <si>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</si>
  <si>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</si>
  <si>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技术研究与开发</t>
    <phoneticPr fontId="4" type="noConversion"/>
  </si>
  <si>
    <t>科技成果转化与扩散</t>
  </si>
  <si>
    <t>其他技术研究与开发支出</t>
  </si>
  <si>
    <t xml:space="preserve"> 科技条件与服务</t>
    <phoneticPr fontId="4" type="noConversion"/>
  </si>
  <si>
    <t>技术创新服务体系</t>
  </si>
  <si>
    <t>科技条件专项</t>
  </si>
  <si>
    <t>其他科技条件与服务支出</t>
  </si>
  <si>
    <t xml:space="preserve">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</si>
  <si>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</si>
  <si>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</si>
  <si>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</si>
  <si>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</si>
  <si>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</si>
  <si>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</si>
  <si>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</si>
  <si>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</si>
  <si>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</si>
  <si>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</si>
  <si>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  <phoneticPr fontId="4" type="noConversion"/>
  </si>
  <si>
    <t>国际交流与合作</t>
  </si>
  <si>
    <t>重大科技合作项目</t>
  </si>
  <si>
    <t>其他科技交流与合作支出</t>
  </si>
  <si>
    <t xml:space="preserve"> 科技重大项目</t>
    <phoneticPr fontId="4" type="noConversion"/>
  </si>
  <si>
    <t>科技重大专项</t>
  </si>
  <si>
    <t>重点研发计划</t>
  </si>
  <si>
    <t>其他科技重大项目</t>
    <phoneticPr fontId="4" type="noConversion"/>
  </si>
  <si>
    <t xml:space="preserve"> 其他科学技术支出</t>
    <phoneticPr fontId="4" type="noConversion"/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</si>
  <si>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</si>
  <si>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</si>
  <si>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</si>
  <si>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</si>
  <si>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</si>
  <si>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  <phoneticPr fontId="4" type="noConversion"/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</si>
  <si>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</si>
  <si>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</si>
  <si>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</si>
  <si>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</si>
  <si>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</si>
  <si>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</si>
  <si>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</si>
  <si>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</si>
  <si>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</si>
  <si>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</si>
  <si>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  <phoneticPr fontId="4" type="noConversion"/>
  </si>
  <si>
    <t>其他文化和旅游支出</t>
  </si>
  <si>
    <t xml:space="preserve"> 文物</t>
    <phoneticPr fontId="4" type="noConversion"/>
  </si>
  <si>
    <t>文物保护</t>
  </si>
  <si>
    <t>博物馆</t>
  </si>
  <si>
    <t>历史名城与古迹</t>
  </si>
  <si>
    <t>其他文物支出</t>
  </si>
  <si>
    <t xml:space="preserve">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</si>
  <si>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</si>
  <si>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</si>
  <si>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</si>
  <si>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</si>
  <si>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</si>
  <si>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</si>
  <si>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</si>
  <si>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  <phoneticPr fontId="4" type="noConversion"/>
  </si>
  <si>
    <t>新闻通讯</t>
  </si>
  <si>
    <t>出版发行</t>
  </si>
  <si>
    <t>版权管理</t>
  </si>
  <si>
    <t>电影</t>
  </si>
  <si>
    <t>其他新闻出版电影支出</t>
  </si>
  <si>
    <t xml:space="preserve"> 广播电视</t>
    <phoneticPr fontId="4" type="noConversion"/>
  </si>
  <si>
    <t>广播</t>
  </si>
  <si>
    <t>电视</t>
  </si>
  <si>
    <t>监测监管</t>
    <phoneticPr fontId="4" type="noConversion"/>
  </si>
  <si>
    <t>其他广播电视支出</t>
  </si>
  <si>
    <t xml:space="preserve"> 其他文化旅游体育与传媒支出</t>
    <phoneticPr fontId="4" type="noConversion"/>
  </si>
  <si>
    <t>宣传文化发展专项支出</t>
  </si>
  <si>
    <t>文化产业发展专项支出</t>
  </si>
  <si>
    <t>其他文化旅游体育与传媒支出</t>
    <phoneticPr fontId="4" type="noConversion"/>
  </si>
  <si>
    <t>社会保障和就业支出</t>
  </si>
  <si>
    <t xml:space="preserve"> 人力资源和社会保障管理事务</t>
    <phoneticPr fontId="4" type="noConversion"/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</si>
  <si>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</si>
  <si>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</si>
  <si>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</si>
  <si>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</si>
  <si>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</si>
  <si>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</si>
  <si>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</si>
  <si>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</si>
  <si>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</si>
  <si>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民政管理事务</t>
    <phoneticPr fontId="4" type="noConversion"/>
  </si>
  <si>
    <t>社会组织管理</t>
    <phoneticPr fontId="4" type="noConversion"/>
  </si>
  <si>
    <t>行政区划和地名管理</t>
  </si>
  <si>
    <t>基层政权建设和社区治理</t>
    <phoneticPr fontId="4" type="noConversion"/>
  </si>
  <si>
    <t>其他民政管理事务支出</t>
  </si>
  <si>
    <t xml:space="preserve"> 补充全国社会保障基金</t>
    <phoneticPr fontId="4" type="noConversion"/>
  </si>
  <si>
    <t>用一般公共预算补充基金</t>
  </si>
  <si>
    <t xml:space="preserve"> 行政事业单位养老支出</t>
    <phoneticPr fontId="4" type="noConversion"/>
  </si>
  <si>
    <t>行政单位离退休</t>
    <phoneticPr fontId="4" type="noConversion"/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</si>
  <si>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</si>
  <si>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</si>
  <si>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</si>
  <si>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</si>
  <si>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</si>
  <si>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</si>
  <si>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</si>
  <si>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</si>
  <si>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</si>
  <si>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</si>
  <si>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</si>
  <si>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</si>
  <si>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</si>
  <si>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</si>
  <si>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</si>
  <si>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其他行政事业单位养老支出</t>
    <phoneticPr fontId="4" type="noConversion"/>
  </si>
  <si>
    <t xml:space="preserve"> 企业改革补助</t>
    <phoneticPr fontId="4" type="noConversion"/>
  </si>
  <si>
    <t>企业关闭破产补助</t>
  </si>
  <si>
    <t>厂办大集体改革补助</t>
  </si>
  <si>
    <t>其他企业改革发展补助</t>
  </si>
  <si>
    <t xml:space="preserve">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</si>
  <si>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</si>
  <si>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</si>
  <si>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</si>
  <si>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</si>
  <si>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</si>
  <si>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</si>
  <si>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</si>
  <si>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</si>
  <si>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</si>
  <si>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</si>
  <si>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</si>
  <si>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</si>
  <si>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</si>
  <si>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</si>
  <si>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</si>
  <si>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</si>
  <si>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</si>
  <si>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  <phoneticPr fontId="4" type="noConversion"/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</si>
  <si>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</si>
  <si>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</si>
  <si>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</si>
  <si>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</si>
  <si>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</si>
  <si>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</si>
  <si>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  <phoneticPr fontId="4" type="noConversion"/>
  </si>
  <si>
    <t>儿童福利</t>
  </si>
  <si>
    <t>老年福利</t>
  </si>
  <si>
    <t>康复辅具</t>
    <phoneticPr fontId="4" type="noConversion"/>
  </si>
  <si>
    <t>殡葬</t>
  </si>
  <si>
    <t>社会福利事业单位</t>
  </si>
  <si>
    <t>养老服务</t>
    <phoneticPr fontId="4" type="noConversion"/>
  </si>
  <si>
    <t>其他社会福利支出</t>
  </si>
  <si>
    <t xml:space="preserve">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</si>
  <si>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</si>
  <si>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</si>
  <si>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</si>
  <si>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</si>
  <si>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</si>
  <si>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  <phoneticPr fontId="4" type="noConversion"/>
  </si>
  <si>
    <t>其他红十字事业支出</t>
  </si>
  <si>
    <t xml:space="preserve"> 最低生活保障</t>
    <phoneticPr fontId="4" type="noConversion"/>
  </si>
  <si>
    <t>城市最低生活保障金支出</t>
  </si>
  <si>
    <t>农村最低生活保障金支出</t>
  </si>
  <si>
    <t xml:space="preserve"> 临时救助</t>
    <phoneticPr fontId="4" type="noConversion"/>
  </si>
  <si>
    <t>临时救助支出</t>
  </si>
  <si>
    <t>流浪乞讨人员救助支出</t>
  </si>
  <si>
    <t xml:space="preserve"> 特困人员救助供养</t>
    <phoneticPr fontId="4" type="noConversion"/>
  </si>
  <si>
    <t>城市特困人员救助供养支出</t>
  </si>
  <si>
    <t>农村特困人员救助供养支出</t>
  </si>
  <si>
    <t xml:space="preserve"> 补充道路交通事故社会救助基金</t>
    <phoneticPr fontId="4" type="noConversion"/>
  </si>
  <si>
    <t>交强险增值税补助基金支出</t>
  </si>
  <si>
    <t>交强险罚款收入补助基金支出</t>
  </si>
  <si>
    <t xml:space="preserve"> 其他生活救助</t>
    <phoneticPr fontId="4" type="noConversion"/>
  </si>
  <si>
    <t>其他城市生活救助</t>
  </si>
  <si>
    <t>其他农村生活救助</t>
  </si>
  <si>
    <t xml:space="preserve"> 财政对基本养老保险基金的补助</t>
    <phoneticPr fontId="4" type="noConversion"/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</si>
  <si>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</si>
  <si>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</si>
  <si>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</si>
  <si>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  <phoneticPr fontId="4" type="noConversion"/>
  </si>
  <si>
    <t>财政对失业保险基金的补助</t>
  </si>
  <si>
    <t>财政对工伤保险基金的补助</t>
  </si>
  <si>
    <t>财政对生育保险基金的补助</t>
  </si>
  <si>
    <t>其他财政对社会保险基金的补助</t>
  </si>
  <si>
    <t xml:space="preserve"> 退役军人管理事务</t>
    <phoneticPr fontId="4" type="noConversion"/>
  </si>
  <si>
    <t>拥军优属</t>
  </si>
  <si>
    <t>部队供应</t>
  </si>
  <si>
    <t>其他退役军人事务管理支出</t>
  </si>
  <si>
    <t xml:space="preserve"> 财政代缴社会保险费支出</t>
    <phoneticPr fontId="4" type="noConversion"/>
  </si>
  <si>
    <t>财政代缴城乡居民基本养老保险费支出</t>
    <phoneticPr fontId="4" type="noConversion"/>
  </si>
  <si>
    <t>财政代缴其他社会保险费支出</t>
    <phoneticPr fontId="4" type="noConversion"/>
  </si>
  <si>
    <t xml:space="preserve"> 其他社会保障和就业支出</t>
    <phoneticPr fontId="4" type="noConversion"/>
  </si>
  <si>
    <t>其他社会保障和就业支出</t>
  </si>
  <si>
    <t>卫生健康支出</t>
  </si>
  <si>
    <t xml:space="preserve"> 卫生健康管理事务</t>
    <phoneticPr fontId="4" type="noConversion"/>
  </si>
  <si>
    <t>其他卫生健康管理事务支出</t>
  </si>
  <si>
    <t xml:space="preserve"> 公立医院</t>
    <phoneticPr fontId="4" type="noConversion"/>
  </si>
  <si>
    <t>综合医院</t>
  </si>
  <si>
    <t>中医（民族）医院</t>
  </si>
  <si>
    <t>传染病医院</t>
  </si>
  <si>
    <t>职业病防治医院</t>
  </si>
  <si>
    <t>精神病医院</t>
  </si>
  <si>
    <t>妇幼保健医院</t>
    <phoneticPr fontId="4" type="noConversion"/>
  </si>
  <si>
    <t>儿童医院</t>
  </si>
  <si>
    <t>其他专科医院</t>
  </si>
  <si>
    <t>福利医院</t>
  </si>
  <si>
    <t>行业医院</t>
  </si>
  <si>
    <t>处理医疗欠费</t>
  </si>
  <si>
    <t>康复医院</t>
    <phoneticPr fontId="4" type="noConversion"/>
  </si>
  <si>
    <t>其他公立医院支出</t>
  </si>
  <si>
    <t xml:space="preserve"> 基层医疗卫生机构</t>
    <phoneticPr fontId="4" type="noConversion"/>
  </si>
  <si>
    <t>城市社区卫生机构</t>
  </si>
  <si>
    <t>乡镇卫生院</t>
  </si>
  <si>
    <t>其他基层医疗卫生机构支出</t>
  </si>
  <si>
    <t xml:space="preserve">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</si>
  <si>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</si>
  <si>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</si>
  <si>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</si>
  <si>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</si>
  <si>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</si>
  <si>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</si>
  <si>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</si>
  <si>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</si>
  <si>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  <phoneticPr fontId="4" type="noConversion"/>
  </si>
  <si>
    <t>突发公共卫生事件应急处理</t>
  </si>
  <si>
    <t>其他公共卫生支出</t>
  </si>
  <si>
    <t xml:space="preserve"> 中医药</t>
    <phoneticPr fontId="4" type="noConversion"/>
  </si>
  <si>
    <t>中医（民族医）药专项</t>
  </si>
  <si>
    <t>其他中医药支出</t>
  </si>
  <si>
    <t xml:space="preserve"> 计划生育事务</t>
    <phoneticPr fontId="4" type="noConversion"/>
  </si>
  <si>
    <t>计划生育机构</t>
  </si>
  <si>
    <t>计划生育服务</t>
  </si>
  <si>
    <t>其他计划生育事务支出</t>
  </si>
  <si>
    <t xml:space="preserve"> 行政事业单位医疗</t>
    <phoneticPr fontId="4" type="noConversion"/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</si>
  <si>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</si>
  <si>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</si>
  <si>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</si>
  <si>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</si>
  <si>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</si>
  <si>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</si>
  <si>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  <phoneticPr fontId="4" type="noConversion"/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</si>
  <si>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</si>
  <si>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</si>
  <si>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</si>
  <si>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  <phoneticPr fontId="4" type="noConversion"/>
  </si>
  <si>
    <t>城乡医疗救助</t>
  </si>
  <si>
    <t>疾病应急救助</t>
  </si>
  <si>
    <t>其他医疗救助支出</t>
  </si>
  <si>
    <t xml:space="preserve"> 优抚对象医疗</t>
    <phoneticPr fontId="4" type="noConversion"/>
  </si>
  <si>
    <t>优抚对象医疗补助</t>
  </si>
  <si>
    <t>其他优抚对象医疗支出</t>
  </si>
  <si>
    <t xml:space="preserve"> 医疗保障管理事务</t>
    <phoneticPr fontId="4" type="noConversion"/>
  </si>
  <si>
    <t>医疗保障政策管理</t>
  </si>
  <si>
    <t>医疗保障经办事务</t>
  </si>
  <si>
    <t>其他医疗保障管理事务支出</t>
  </si>
  <si>
    <t xml:space="preserve"> 老龄卫生健康事务</t>
    <phoneticPr fontId="4" type="noConversion"/>
  </si>
  <si>
    <t>老龄卫生健康事务</t>
  </si>
  <si>
    <t xml:space="preserve"> 其他卫生健康支出</t>
    <phoneticPr fontId="4" type="noConversion"/>
  </si>
  <si>
    <t>其他卫生健康支出</t>
  </si>
  <si>
    <t>节能环保支出</t>
  </si>
  <si>
    <t xml:space="preserve"> 环境保护管理事务</t>
    <phoneticPr fontId="4" type="noConversion"/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</si>
  <si>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</si>
  <si>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</si>
  <si>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</si>
  <si>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</si>
  <si>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  <phoneticPr fontId="4" type="noConversion"/>
  </si>
  <si>
    <t>其他环境保护管理事务支出</t>
  </si>
  <si>
    <t xml:space="preserve"> 环境监测与监察</t>
    <phoneticPr fontId="4" type="noConversion"/>
  </si>
  <si>
    <t>建设项目环评审查与监督</t>
  </si>
  <si>
    <t>核与辐射安全监督</t>
  </si>
  <si>
    <t>其他环境监测与监察支出</t>
  </si>
  <si>
    <t xml:space="preserve">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</si>
  <si>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</si>
  <si>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</si>
  <si>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</si>
  <si>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</si>
  <si>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</si>
  <si>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</si>
  <si>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</si>
  <si>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自然生态保护</t>
    <phoneticPr fontId="4" type="noConversion"/>
  </si>
  <si>
    <t>生态保护</t>
  </si>
  <si>
    <t>农村环境保护</t>
  </si>
  <si>
    <t>生物及物种资源保护</t>
  </si>
  <si>
    <t>其他自然生态保护支出</t>
  </si>
  <si>
    <t xml:space="preserve">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</si>
  <si>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</si>
  <si>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</si>
  <si>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</si>
  <si>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</si>
  <si>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</si>
  <si>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</si>
  <si>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  <phoneticPr fontId="4" type="noConversion"/>
  </si>
  <si>
    <t>退耕现金</t>
  </si>
  <si>
    <t>退耕还林粮食折现补贴</t>
  </si>
  <si>
    <t>退耕还林粮食费用补贴</t>
  </si>
  <si>
    <t>退耕还林工程建设</t>
  </si>
  <si>
    <t>其他退耕还林还草支出</t>
    <phoneticPr fontId="4" type="noConversion"/>
  </si>
  <si>
    <t xml:space="preserve"> 风沙荒漠治理</t>
    <phoneticPr fontId="4" type="noConversion"/>
  </si>
  <si>
    <t>京津风沙源治理工程建设</t>
  </si>
  <si>
    <t>其他风沙荒漠治理支出</t>
  </si>
  <si>
    <t xml:space="preserve"> 退牧还草</t>
    <phoneticPr fontId="4" type="noConversion"/>
  </si>
  <si>
    <t>退牧还草工程建设</t>
  </si>
  <si>
    <t>其他退牧还草支出</t>
  </si>
  <si>
    <t xml:space="preserve"> 已垦草原退耕还草</t>
    <phoneticPr fontId="4" type="noConversion"/>
  </si>
  <si>
    <t>已垦草原退耕还草</t>
  </si>
  <si>
    <t xml:space="preserve"> 能源节约利用</t>
    <phoneticPr fontId="4" type="noConversion"/>
  </si>
  <si>
    <t>能源节约利用</t>
  </si>
  <si>
    <t xml:space="preserve"> 污染减排</t>
    <phoneticPr fontId="4" type="noConversion"/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</si>
  <si>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</si>
  <si>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</si>
  <si>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</si>
  <si>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</si>
  <si>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</si>
  <si>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  <phoneticPr fontId="4" type="noConversion"/>
  </si>
  <si>
    <t>可再生能源</t>
  </si>
  <si>
    <t xml:space="preserve"> 循环经济</t>
    <phoneticPr fontId="4" type="noConversion"/>
  </si>
  <si>
    <t>循环经济</t>
  </si>
  <si>
    <t xml:space="preserve"> 能源管理事务</t>
    <phoneticPr fontId="4" type="noConversion"/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</si>
  <si>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</si>
  <si>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</si>
  <si>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</si>
  <si>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</si>
  <si>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</si>
  <si>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</si>
  <si>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</si>
  <si>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</si>
  <si>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</si>
  <si>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  <phoneticPr fontId="4" type="noConversion"/>
  </si>
  <si>
    <t>其他节能环保支出</t>
  </si>
  <si>
    <t>城乡社区支出</t>
  </si>
  <si>
    <t xml:space="preserve">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</si>
  <si>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</si>
  <si>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</si>
  <si>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</si>
  <si>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</si>
  <si>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</si>
  <si>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</si>
  <si>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</si>
  <si>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  <phoneticPr fontId="4" type="noConversion"/>
  </si>
  <si>
    <t>城乡社区规划与管理</t>
  </si>
  <si>
    <t xml:space="preserve"> 城乡社区公共设施</t>
    <phoneticPr fontId="4" type="noConversion"/>
  </si>
  <si>
    <t>小城镇基础设施建设</t>
  </si>
  <si>
    <t>其他城乡社区公共设施支出</t>
  </si>
  <si>
    <t xml:space="preserve"> 城乡社区环境卫生</t>
    <phoneticPr fontId="4" type="noConversion"/>
  </si>
  <si>
    <t>城乡社区环境卫生</t>
  </si>
  <si>
    <t xml:space="preserve"> 建设市场管理与监督</t>
    <phoneticPr fontId="4" type="noConversion"/>
  </si>
  <si>
    <t>建设市场管理与监督</t>
  </si>
  <si>
    <t xml:space="preserve"> 其他城乡社区支出</t>
    <phoneticPr fontId="4" type="noConversion"/>
  </si>
  <si>
    <t>其他城乡社区支出</t>
  </si>
  <si>
    <t>农林水支出</t>
  </si>
  <si>
    <t xml:space="preserve"> 农业农村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</si>
  <si>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</si>
  <si>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</si>
  <si>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</si>
  <si>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</si>
  <si>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</si>
  <si>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</si>
  <si>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  <phoneticPr fontId="4" type="noConversion"/>
  </si>
  <si>
    <t>对外交流与合作</t>
  </si>
  <si>
    <t>防灾救灾</t>
  </si>
  <si>
    <t>稳定农民收入补贴</t>
  </si>
  <si>
    <t>农业结构调整补贴</t>
  </si>
  <si>
    <t>农业生产发展</t>
    <phoneticPr fontId="4" type="noConversion"/>
  </si>
  <si>
    <t>农村合作经济</t>
    <phoneticPr fontId="4" type="noConversion"/>
  </si>
  <si>
    <t>农产品加工与促销</t>
  </si>
  <si>
    <t>农村社会事业</t>
    <phoneticPr fontId="4" type="noConversion"/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</si>
  <si>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</si>
  <si>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</si>
  <si>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</si>
  <si>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</si>
  <si>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  <phoneticPr fontId="4" type="noConversion"/>
  </si>
  <si>
    <t>其他农业农村支出</t>
    <phoneticPr fontId="4" type="noConversion"/>
  </si>
  <si>
    <t xml:space="preserve"> 林业和草原</t>
    <phoneticPr fontId="4" type="noConversion"/>
  </si>
  <si>
    <t>事业机构</t>
  </si>
  <si>
    <t>森林资源培育</t>
    <phoneticPr fontId="4" type="noConversion"/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</si>
  <si>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</si>
  <si>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</si>
  <si>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</si>
  <si>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</si>
  <si>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</si>
  <si>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</si>
  <si>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</si>
  <si>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</si>
  <si>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</si>
  <si>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</si>
  <si>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</si>
  <si>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</si>
  <si>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</si>
  <si>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</si>
  <si>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  <phoneticPr fontId="4" type="noConversion"/>
  </si>
  <si>
    <t>国家公园</t>
  </si>
  <si>
    <t>草原管理</t>
  </si>
  <si>
    <t>行业业务管理</t>
  </si>
  <si>
    <t>其他林业和草原支出</t>
  </si>
  <si>
    <t xml:space="preserve">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</si>
  <si>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</si>
  <si>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</si>
  <si>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</si>
  <si>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</si>
  <si>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</si>
  <si>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</si>
  <si>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</si>
  <si>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</si>
  <si>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</si>
  <si>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</si>
  <si>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</si>
  <si>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</si>
  <si>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  <phoneticPr fontId="4" type="noConversion"/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</si>
  <si>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</si>
  <si>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</si>
  <si>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</si>
  <si>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</si>
  <si>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</si>
  <si>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  <phoneticPr fontId="4" type="noConversion"/>
  </si>
  <si>
    <t>农村人蓄饮水</t>
  </si>
  <si>
    <t>南水北调工程建设</t>
    <phoneticPr fontId="4" type="noConversion"/>
  </si>
  <si>
    <t>南水北调工程管理</t>
    <phoneticPr fontId="4" type="noConversion"/>
  </si>
  <si>
    <t>其他水利支出</t>
  </si>
  <si>
    <t xml:space="preserve">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</si>
  <si>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</si>
  <si>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</si>
  <si>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</si>
  <si>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</si>
  <si>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</si>
  <si>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</si>
  <si>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</si>
  <si>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  <phoneticPr fontId="4" type="noConversion"/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</si>
  <si>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</si>
  <si>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</si>
  <si>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</si>
  <si>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</si>
  <si>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</si>
  <si>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</si>
  <si>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</si>
  <si>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</si>
  <si>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</si>
  <si>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</si>
  <si>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</si>
  <si>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</si>
  <si>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</si>
  <si>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  <phoneticPr fontId="4" type="noConversion"/>
  </si>
  <si>
    <t>棉花目标价格补贴</t>
  </si>
  <si>
    <t>其他目标价格补贴</t>
  </si>
  <si>
    <t xml:space="preserve"> 其他农林水支出</t>
    <phoneticPr fontId="4" type="noConversion"/>
  </si>
  <si>
    <t>化解其他公益性乡村债务支出</t>
  </si>
  <si>
    <t>其他农林水支出</t>
  </si>
  <si>
    <t>交通运输支出</t>
  </si>
  <si>
    <t xml:space="preserve"> 公路水路运输</t>
    <phoneticPr fontId="4" type="noConversion"/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</si>
  <si>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</si>
  <si>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</si>
  <si>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</si>
  <si>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</si>
  <si>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</si>
  <si>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</si>
  <si>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</si>
  <si>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</si>
  <si>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</si>
  <si>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</si>
  <si>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</si>
  <si>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</si>
  <si>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</si>
  <si>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</si>
  <si>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</si>
  <si>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</si>
  <si>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</si>
  <si>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</si>
  <si>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</si>
  <si>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</si>
  <si>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</si>
  <si>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</si>
  <si>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</si>
  <si>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</si>
  <si>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</si>
  <si>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</si>
  <si>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  <phoneticPr fontId="4" type="noConversion"/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</si>
  <si>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</si>
  <si>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</si>
  <si>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</si>
  <si>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</si>
  <si>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</si>
  <si>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</si>
  <si>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</si>
  <si>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</si>
  <si>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</si>
  <si>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</si>
  <si>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</si>
  <si>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  <phoneticPr fontId="4" type="noConversion"/>
  </si>
  <si>
    <t>邮政普遍服务与特殊服务</t>
  </si>
  <si>
    <t>其他邮政业支出</t>
  </si>
  <si>
    <t xml:space="preserve">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</si>
  <si>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</si>
  <si>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</si>
  <si>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</si>
  <si>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</si>
  <si>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  <phoneticPr fontId="4" type="noConversion"/>
  </si>
  <si>
    <t>公共交通运营补助</t>
  </si>
  <si>
    <t>其他交通运输支出</t>
  </si>
  <si>
    <t>资源勘探工业信息等支出</t>
    <phoneticPr fontId="4" type="noConversion"/>
  </si>
  <si>
    <t xml:space="preserve"> 资源勘探开发</t>
    <phoneticPr fontId="4" type="noConversion"/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</si>
  <si>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</si>
  <si>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</si>
  <si>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</si>
  <si>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</si>
  <si>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</si>
  <si>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</si>
  <si>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  <phoneticPr fontId="4" type="noConversion"/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</si>
  <si>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</si>
  <si>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</si>
  <si>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</si>
  <si>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</si>
  <si>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</si>
  <si>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</si>
  <si>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</si>
  <si>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</si>
  <si>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</si>
  <si>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</si>
  <si>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</si>
  <si>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</si>
  <si>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  <phoneticPr fontId="4" type="noConversion"/>
  </si>
  <si>
    <t>其他建筑业支出</t>
  </si>
  <si>
    <t xml:space="preserve"> 工业和信息产业监管</t>
    <phoneticPr fontId="4" type="noConversion"/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</si>
  <si>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</si>
  <si>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</si>
  <si>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</si>
  <si>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</si>
  <si>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</si>
  <si>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</si>
  <si>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</si>
  <si>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</si>
  <si>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</si>
  <si>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国有资产监管</t>
    <phoneticPr fontId="4" type="noConversion"/>
  </si>
  <si>
    <t>国有企业监事会专项</t>
  </si>
  <si>
    <t>中央企业专项管理</t>
  </si>
  <si>
    <t>其他国有资产监管支出</t>
  </si>
  <si>
    <t xml:space="preserve"> 支持中小企业发展和管理支出</t>
    <phoneticPr fontId="4" type="noConversion"/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</si>
  <si>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</si>
  <si>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</si>
  <si>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</si>
  <si>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  <phoneticPr fontId="4" type="noConversion"/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</si>
  <si>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</si>
  <si>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</si>
  <si>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</si>
  <si>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</si>
  <si>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  <phoneticPr fontId="4" type="noConversion"/>
  </si>
  <si>
    <t>商业服务业等支出</t>
  </si>
  <si>
    <t xml:space="preserve">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</si>
  <si>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</si>
  <si>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</si>
  <si>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</si>
  <si>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</si>
  <si>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</si>
  <si>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  <phoneticPr fontId="4" type="noConversion"/>
  </si>
  <si>
    <t>外商投资环境建设补助资金</t>
  </si>
  <si>
    <t>其他涉外发展服务支出</t>
  </si>
  <si>
    <t xml:space="preserve"> 其他商业服务业等支出</t>
    <phoneticPr fontId="4" type="noConversion"/>
  </si>
  <si>
    <t>服务业基础设施建设</t>
  </si>
  <si>
    <t>其他商业服务业等支出</t>
  </si>
  <si>
    <t>金融支出</t>
  </si>
  <si>
    <t xml:space="preserve"> 金融部门行政支出</t>
    <phoneticPr fontId="4" type="noConversion"/>
  </si>
  <si>
    <t>安全防卫</t>
  </si>
  <si>
    <t>金融部门其他行政支出</t>
  </si>
  <si>
    <t xml:space="preserve"> 金融部门监管支出</t>
    <phoneticPr fontId="4" type="noConversion"/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</si>
  <si>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</si>
  <si>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</si>
  <si>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</si>
  <si>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</si>
  <si>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</si>
  <si>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</si>
  <si>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</si>
  <si>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</si>
  <si>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</si>
  <si>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  <phoneticPr fontId="4" type="noConversion"/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</si>
  <si>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</si>
  <si>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</si>
  <si>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</si>
  <si>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</si>
  <si>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</si>
  <si>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  <phoneticPr fontId="4" type="noConversion"/>
  </si>
  <si>
    <t>中央银行亏损补贴</t>
  </si>
  <si>
    <t>其他金融调控支出</t>
  </si>
  <si>
    <t xml:space="preserve"> 其他金融支出</t>
    <phoneticPr fontId="4" type="noConversion"/>
  </si>
  <si>
    <t>其他金融支出</t>
  </si>
  <si>
    <t>援助其他地区支出</t>
    <phoneticPr fontId="4" type="noConversion"/>
  </si>
  <si>
    <t xml:space="preserve"> 一般公共服务</t>
    <phoneticPr fontId="4" type="noConversion"/>
  </si>
  <si>
    <t xml:space="preserve"> 教育</t>
    <phoneticPr fontId="4" type="noConversion"/>
  </si>
  <si>
    <t xml:space="preserve"> 文化体育与传媒</t>
    <phoneticPr fontId="4" type="noConversion"/>
  </si>
  <si>
    <t xml:space="preserve"> 医疗卫生</t>
    <phoneticPr fontId="4" type="noConversion"/>
  </si>
  <si>
    <t xml:space="preserve"> 节能环保</t>
    <phoneticPr fontId="4" type="noConversion"/>
  </si>
  <si>
    <t xml:space="preserve"> 农业</t>
    <phoneticPr fontId="4" type="noConversion"/>
  </si>
  <si>
    <t xml:space="preserve"> 交通运输</t>
    <phoneticPr fontId="4" type="noConversion"/>
  </si>
  <si>
    <t xml:space="preserve"> 住房保障</t>
    <phoneticPr fontId="4" type="noConversion"/>
  </si>
  <si>
    <t xml:space="preserve"> 其他支出</t>
    <phoneticPr fontId="4" type="noConversion"/>
  </si>
  <si>
    <t>自然资源海洋气象等支出</t>
  </si>
  <si>
    <t xml:space="preserve"> 自然资源事务</t>
    <phoneticPr fontId="4" type="noConversion"/>
  </si>
  <si>
    <t>自然资源规划及管理</t>
  </si>
  <si>
    <t>自然资源利用与保护</t>
    <phoneticPr fontId="4" type="noConversion"/>
  </si>
  <si>
    <t>自然资源社会公益服务</t>
  </si>
  <si>
    <t>自然资源行业业务管理</t>
  </si>
  <si>
    <t>自然资源调查与确权登记</t>
    <phoneticPr fontId="4" type="noConversion"/>
  </si>
  <si>
    <t>土地资源储备支出</t>
  </si>
  <si>
    <t>地质矿产资源与环境调查</t>
  </si>
  <si>
    <t>地质勘查与矿产资源管理</t>
    <phoneticPr fontId="4" type="noConversion"/>
  </si>
  <si>
    <t>地质转产项目财政贴息</t>
  </si>
  <si>
    <t>国外风险勘查</t>
  </si>
  <si>
    <t>地质勘查基金（周转金）支出</t>
  </si>
  <si>
    <t>海域与海岛管理</t>
    <phoneticPr fontId="4" type="noConversion"/>
  </si>
  <si>
    <t>自然资源国际合作与海洋权益维护</t>
    <phoneticPr fontId="4" type="noConversion"/>
  </si>
  <si>
    <t>自然资源卫星</t>
    <phoneticPr fontId="4" type="noConversion"/>
  </si>
  <si>
    <t>极地考察</t>
    <phoneticPr fontId="4" type="noConversion"/>
  </si>
  <si>
    <t>深海调查与资源开发</t>
    <phoneticPr fontId="4" type="noConversion"/>
  </si>
  <si>
    <t>海港航标维护</t>
    <phoneticPr fontId="4" type="noConversion"/>
  </si>
  <si>
    <t>海水淡化</t>
    <phoneticPr fontId="4" type="noConversion"/>
  </si>
  <si>
    <t>无居民海岛使用金支出</t>
    <phoneticPr fontId="4" type="noConversion"/>
  </si>
  <si>
    <t>海洋战略规划与预警监测</t>
    <phoneticPr fontId="4" type="noConversion"/>
  </si>
  <si>
    <t>基础测绘与地理信息管理</t>
    <phoneticPr fontId="4" type="noConversion"/>
  </si>
  <si>
    <t>其他自然资源事务支出</t>
  </si>
  <si>
    <t xml:space="preserve">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</si>
  <si>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</si>
  <si>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</si>
  <si>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</si>
  <si>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</si>
  <si>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</si>
  <si>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</si>
  <si>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</si>
  <si>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</si>
  <si>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</si>
  <si>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</si>
  <si>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</si>
  <si>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  <phoneticPr fontId="4" type="noConversion"/>
  </si>
  <si>
    <t>其他自然资源海洋气象等支出</t>
  </si>
  <si>
    <t>住房保障支出</t>
  </si>
  <si>
    <t xml:space="preserve">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</si>
  <si>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</si>
  <si>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</si>
  <si>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</si>
  <si>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</si>
  <si>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</si>
  <si>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</si>
  <si>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</si>
  <si>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  <phoneticPr fontId="4" type="noConversion"/>
  </si>
  <si>
    <t>住房租赁市场发展</t>
    <phoneticPr fontId="4" type="noConversion"/>
  </si>
  <si>
    <t>其他保障性安居工程支出</t>
  </si>
  <si>
    <t xml:space="preserve"> 住房改革支出</t>
    <phoneticPr fontId="4" type="noConversion"/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</si>
  <si>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</si>
  <si>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</si>
  <si>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</si>
  <si>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</si>
  <si>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</si>
  <si>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</si>
  <si>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</si>
  <si>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</si>
  <si>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</si>
  <si>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</si>
  <si>
    <t xml:space="preserve"> 粮油事务</t>
    <phoneticPr fontId="4" type="noConversion"/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</si>
  <si>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</si>
  <si>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</si>
  <si>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</si>
  <si>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</si>
  <si>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</si>
  <si>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</si>
  <si>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</si>
  <si>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</si>
  <si>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</si>
  <si>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</si>
  <si>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物资事务</t>
    <phoneticPr fontId="4" type="noConversion"/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</si>
  <si>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</si>
  <si>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</si>
  <si>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</si>
  <si>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</si>
  <si>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</si>
  <si>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</si>
  <si>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</si>
  <si>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</si>
  <si>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</si>
  <si>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能源储备</t>
    <phoneticPr fontId="4" type="noConversion"/>
  </si>
  <si>
    <t>石油储备</t>
  </si>
  <si>
    <t>天然铀能源储备</t>
  </si>
  <si>
    <t>煤炭储备</t>
  </si>
  <si>
    <t>其他能源储备支出</t>
  </si>
  <si>
    <t xml:space="preserve"> 粮油储备</t>
    <phoneticPr fontId="4" type="noConversion"/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</si>
  <si>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</si>
  <si>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</si>
  <si>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</si>
  <si>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</si>
  <si>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</si>
  <si>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  <phoneticPr fontId="4" type="noConversion"/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</si>
  <si>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</si>
  <si>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</si>
  <si>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</si>
  <si>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</si>
  <si>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</si>
  <si>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</si>
  <si>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</si>
  <si>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</si>
  <si>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</si>
  <si>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</si>
  <si>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</si>
  <si>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</si>
  <si>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  <phoneticPr fontId="4" type="noConversion"/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</si>
  <si>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</si>
  <si>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</si>
  <si>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</si>
  <si>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</si>
  <si>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</si>
  <si>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</si>
  <si>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</si>
  <si>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  <phoneticPr fontId="4" type="noConversion"/>
  </si>
  <si>
    <t>消防应急救援</t>
  </si>
  <si>
    <t>其他消防事务支出</t>
  </si>
  <si>
    <t xml:space="preserve"> 森林消防事务</t>
    <phoneticPr fontId="4" type="noConversion"/>
  </si>
  <si>
    <t>森林消防应急救援</t>
  </si>
  <si>
    <t>其他森林消防事务支出</t>
  </si>
  <si>
    <t xml:space="preserve"> 煤矿安全</t>
    <phoneticPr fontId="4" type="noConversion"/>
  </si>
  <si>
    <t>煤矿安全监察事务</t>
  </si>
  <si>
    <t>煤矿应急救援事务</t>
  </si>
  <si>
    <t>其他煤矿安全支出</t>
  </si>
  <si>
    <t xml:space="preserve"> 地震事务</t>
    <phoneticPr fontId="4" type="noConversion"/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</si>
  <si>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</si>
  <si>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</si>
  <si>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</si>
  <si>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</si>
  <si>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</si>
  <si>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</si>
  <si>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</si>
  <si>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</si>
  <si>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</si>
  <si>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  <phoneticPr fontId="4" type="noConversion"/>
  </si>
  <si>
    <t>地质灾害防治</t>
  </si>
  <si>
    <t>森林草原防灾减灾</t>
  </si>
  <si>
    <t>其他自然灾害防治支出</t>
  </si>
  <si>
    <t xml:space="preserve"> 自然灾害救灾及恢复重建支出</t>
    <phoneticPr fontId="4" type="noConversion"/>
  </si>
  <si>
    <t>中央自然灾害生活补助</t>
  </si>
  <si>
    <t>地方自然灾害生活补助</t>
  </si>
  <si>
    <t>自然灾害救灾补助</t>
  </si>
  <si>
    <t>自然灾害灾后重建补助</t>
  </si>
  <si>
    <t>其他自然灾害救灾及恢复重建支出</t>
    <phoneticPr fontId="4" type="noConversion"/>
  </si>
  <si>
    <t xml:space="preserve"> 其他灾害防治及应急管理支出</t>
    <phoneticPr fontId="4" type="noConversion"/>
  </si>
  <si>
    <t>预备费</t>
  </si>
  <si>
    <t xml:space="preserve"> 年初预留</t>
    <phoneticPr fontId="4" type="noConversion"/>
  </si>
  <si>
    <t xml:space="preserve"> 其他支出</t>
    <phoneticPr fontId="4" type="noConversion"/>
  </si>
  <si>
    <t>债务付息支出</t>
  </si>
  <si>
    <t xml:space="preserve"> 中央政府国内债务付息支出</t>
    <phoneticPr fontId="4" type="noConversion"/>
  </si>
  <si>
    <t xml:space="preserve"> 中央政府国外债务付息支出</t>
    <phoneticPr fontId="4" type="noConversion"/>
  </si>
  <si>
    <t xml:space="preserve"> 地方政府一般债务付息支出</t>
    <phoneticPr fontId="4" type="noConversion"/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</si>
  <si>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</si>
  <si>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</si>
  <si>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</si>
  <si>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</si>
  <si>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</si>
  <si>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  <phoneticPr fontId="4" type="noConversion"/>
  </si>
  <si>
    <t xml:space="preserve"> 中央政府国外债务发行费用支出</t>
    <phoneticPr fontId="4" type="noConversion"/>
  </si>
  <si>
    <t xml:space="preserve"> 地方政府一般债务发行费用支出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</si>
  <si>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</si>
  <si>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</si>
  <si>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</si>
  <si>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</si>
  <si>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</si>
  <si>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</si>
  <si>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三、县对镇的补助支出</t>
    <phoneticPr fontId="4" type="noConversion"/>
  </si>
  <si>
    <t>体制补助支出</t>
    <phoneticPr fontId="4" type="noConversion"/>
  </si>
  <si>
    <t>其他一般性转移支付支出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</si>
  <si>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</si>
  <si>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</si>
  <si>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</si>
  <si>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</si>
  <si>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</si>
  <si>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四、上年结余收入</t>
    <phoneticPr fontId="4" type="noConversion"/>
  </si>
  <si>
    <t>五、年终结余</t>
    <phoneticPr fontId="4" type="noConversion"/>
  </si>
  <si>
    <t>第三次预算调整</t>
    <phoneticPr fontId="4" type="noConversion"/>
  </si>
  <si>
    <t>第二次预算调整</t>
    <phoneticPr fontId="4" type="noConversion"/>
  </si>
  <si>
    <t>重点企业贷款贴息</t>
    <phoneticPr fontId="3" type="noConversion"/>
  </si>
  <si>
    <t>交通运输共同财政事权转移支付收入</t>
    <phoneticPr fontId="4" type="noConversion"/>
  </si>
  <si>
    <t>贫困地区转移支付收入</t>
    <phoneticPr fontId="3" type="noConversion"/>
  </si>
  <si>
    <t>三、县对镇的补助支出</t>
    <phoneticPr fontId="4" type="noConversion"/>
  </si>
  <si>
    <t>七、镇上解县</t>
    <phoneticPr fontId="4" type="noConversion"/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</si>
  <si>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</si>
  <si>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</si>
  <si>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</si>
  <si>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</si>
  <si>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</si>
  <si>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科目号</t>
    <phoneticPr fontId="4" type="noConversion"/>
  </si>
  <si>
    <t>科目名称</t>
    <phoneticPr fontId="4" type="noConversion"/>
  </si>
  <si>
    <t>调整额</t>
    <phoneticPr fontId="3" type="noConversion"/>
  </si>
  <si>
    <t>调整预算数</t>
    <phoneticPr fontId="3" type="noConversion"/>
  </si>
  <si>
    <t>一、一般公共预算收入</t>
    <phoneticPr fontId="4" type="noConversion"/>
  </si>
  <si>
    <t>一、一般公共预算支出</t>
    <phoneticPr fontId="4" type="noConversion"/>
  </si>
  <si>
    <t>税收收入</t>
    <phoneticPr fontId="4" type="noConversion"/>
  </si>
  <si>
    <t>一般公共服务支出</t>
  </si>
  <si>
    <t>非税收入</t>
    <phoneticPr fontId="4" type="noConversion"/>
  </si>
  <si>
    <t>二、上级补助收入</t>
    <phoneticPr fontId="4" type="noConversion"/>
  </si>
  <si>
    <t>返还性收入</t>
    <phoneticPr fontId="4" type="noConversion"/>
  </si>
  <si>
    <t>一般性转移支付收入</t>
    <phoneticPr fontId="4" type="noConversion"/>
  </si>
  <si>
    <t>专项转移支付收入</t>
    <phoneticPr fontId="4" type="noConversion"/>
  </si>
  <si>
    <t>三、债务转贷收入</t>
    <phoneticPr fontId="4" type="noConversion"/>
  </si>
  <si>
    <t>四、上年结余结转</t>
    <phoneticPr fontId="4" type="noConversion"/>
  </si>
  <si>
    <t>五、调入资金</t>
    <phoneticPr fontId="4" type="noConversion"/>
  </si>
  <si>
    <t>六、动用预算稳定调节基金</t>
    <phoneticPr fontId="4" type="noConversion"/>
  </si>
  <si>
    <t>资源勘探工业信息等支出</t>
  </si>
  <si>
    <t>二、上解上级支出</t>
    <phoneticPr fontId="4" type="noConversion"/>
  </si>
  <si>
    <t>收入合计</t>
    <phoneticPr fontId="4" type="noConversion"/>
  </si>
  <si>
    <t>支出合计</t>
    <phoneticPr fontId="4" type="noConversion"/>
  </si>
  <si>
    <t>鹤山市2020年本级一般公共预算调整表</t>
    <phoneticPr fontId="4" type="noConversion"/>
  </si>
  <si>
    <t>第三次调整</t>
    <phoneticPr fontId="3" type="noConversion"/>
  </si>
  <si>
    <t>四、债务还本支出</t>
    <phoneticPr fontId="4" type="noConversion"/>
  </si>
  <si>
    <t>五、年终结转</t>
    <phoneticPr fontId="4" type="noConversion"/>
  </si>
  <si>
    <t>六、安排预算稳定调节基金</t>
    <phoneticPr fontId="4" type="noConversion"/>
  </si>
  <si>
    <t>第二次调整预算数</t>
    <phoneticPr fontId="4" type="noConversion"/>
  </si>
  <si>
    <r>
      <t>附件1-2</t>
    </r>
    <r>
      <rPr>
        <sz val="12"/>
        <rFont val="宋体"/>
        <family val="3"/>
        <charset val="134"/>
      </rPr>
      <t>：</t>
    </r>
    <phoneticPr fontId="4" type="noConversion"/>
  </si>
  <si>
    <r>
      <t>附件1-3</t>
    </r>
    <r>
      <rPr>
        <sz val="12"/>
        <rFont val="宋体"/>
        <family val="3"/>
        <charset val="134"/>
      </rPr>
      <t>：</t>
    </r>
    <phoneticPr fontId="4" type="noConversion"/>
  </si>
  <si>
    <r>
      <t>附件1-4</t>
    </r>
    <r>
      <rPr>
        <sz val="12"/>
        <rFont val="宋体"/>
        <family val="3"/>
        <charset val="134"/>
      </rPr>
      <t>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</si>
</sst>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  <numFmt numFmtId="178" formatCode="0;[Red]0"/>
    <numFmt numFmtId="179" formatCode="0_ ;[Red]\-0\ "/>
    <numFmt numFmtId="180" formatCode="_ * #,##0_ ;_ * \-#,##0_ ;_ * &quot;-&quot;??_ ;_ @_ "/>
  </numFmts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color theme="1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b/>
      <sz val="11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2" applyNumberFormat="1" applyFont="1" applyAlignment="1">
      <alignment horizontal="center" vertical="center" wrapText="1"/>
    </xf>
    <xf numFmtId="49" fontId="6" fillId="0" borderId="0" xfId="2" applyNumberFormat="1" applyFont="1" applyAlignment="1">
      <alignment vertical="center" wrapText="1"/>
    </xf>
    <xf numFmtId="0" fontId="5" fillId="0" borderId="0" xfId="2" applyAlignment="1">
      <alignment vertical="center"/>
    </xf>
    <xf numFmtId="0" fontId="2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 shrinkToFit="1"/>
    </xf>
    <xf numFmtId="0" fontId="10" fillId="0" borderId="0" xfId="2" applyFont="1" applyAlignment="1">
      <alignment horizontal="right" vertical="center"/>
    </xf>
    <xf numFmtId="10" fontId="12" fillId="0" borderId="0" xfId="1" applyNumberFormat="1" applyFont="1" applyFill="1" applyAlignment="1">
      <alignment horizontal="right" vertical="center"/>
    </xf>
    <xf numFmtId="0" fontId="13" fillId="0" borderId="2" xfId="0" applyFont="1" applyFill="1" applyBorder="1" applyAlignment="1">
      <alignment horizontal="center" vertical="center" wrapText="1"/>
    </xf>
    <xf numFmtId="176" fontId="13" fillId="0" borderId="1" xfId="3" applyNumberFormat="1" applyFont="1" applyFill="1" applyBorder="1" applyAlignment="1">
      <alignment horizontal="right" vertical="center"/>
    </xf>
    <xf numFmtId="176" fontId="14" fillId="0" borderId="1" xfId="0" applyNumberFormat="1" applyFont="1" applyBorder="1">
      <alignment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indent="1"/>
    </xf>
    <xf numFmtId="176" fontId="12" fillId="0" borderId="1" xfId="3" applyNumberFormat="1" applyFont="1" applyFill="1" applyBorder="1" applyAlignment="1">
      <alignment horizontal="right" vertical="center"/>
    </xf>
    <xf numFmtId="176" fontId="0" fillId="0" borderId="1" xfId="0" applyNumberFormat="1" applyBorder="1">
      <alignment vertical="center"/>
    </xf>
    <xf numFmtId="0" fontId="12" fillId="0" borderId="1" xfId="0" applyFont="1" applyFill="1" applyBorder="1" applyAlignment="1">
      <alignment vertical="center"/>
    </xf>
    <xf numFmtId="1" fontId="1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NumberFormat="1" applyFont="1" applyFill="1" applyBorder="1" applyAlignment="1" applyProtection="1">
      <alignment horizontal="left" vertical="center" indent="1"/>
      <protection locked="0"/>
    </xf>
    <xf numFmtId="1" fontId="12" fillId="0" borderId="1" xfId="0" applyNumberFormat="1" applyFont="1" applyFill="1" applyBorder="1" applyAlignment="1" applyProtection="1">
      <alignment horizontal="left" vertical="center" indent="1"/>
      <protection locked="0"/>
    </xf>
    <xf numFmtId="1" fontId="13" fillId="0" borderId="1" xfId="0" applyNumberFormat="1" applyFont="1" applyFill="1" applyBorder="1" applyAlignment="1" applyProtection="1">
      <alignment horizontal="left" vertical="center"/>
      <protection locked="0"/>
    </xf>
    <xf numFmtId="1" fontId="13" fillId="0" borderId="1" xfId="0" applyNumberFormat="1" applyFont="1" applyFill="1" applyBorder="1" applyAlignment="1" applyProtection="1">
      <alignment horizontal="left" vertical="center" indent="1"/>
      <protection locked="0"/>
    </xf>
    <xf numFmtId="1" fontId="12" fillId="0" borderId="1" xfId="0" applyNumberFormat="1" applyFont="1" applyFill="1" applyBorder="1" applyAlignment="1" applyProtection="1">
      <alignment horizontal="left" vertical="center" indent="2"/>
      <protection locked="0"/>
    </xf>
    <xf numFmtId="1" fontId="13" fillId="0" borderId="1" xfId="0" applyNumberFormat="1" applyFont="1" applyFill="1" applyBorder="1" applyAlignment="1" applyProtection="1">
      <alignment vertical="center"/>
      <protection locked="0"/>
    </xf>
    <xf numFmtId="176" fontId="13" fillId="0" borderId="1" xfId="3" applyNumberFormat="1" applyFont="1" applyFill="1" applyBorder="1" applyAlignment="1">
      <alignment vertical="center"/>
    </xf>
    <xf numFmtId="177" fontId="13" fillId="0" borderId="2" xfId="0" applyNumberFormat="1" applyFont="1" applyFill="1" applyBorder="1" applyAlignment="1">
      <alignment horizontal="center" vertical="center" wrapText="1"/>
    </xf>
    <xf numFmtId="177" fontId="12" fillId="0" borderId="0" xfId="1" applyNumberFormat="1" applyFont="1" applyFill="1" applyAlignment="1">
      <alignment horizontal="right" vertical="center"/>
    </xf>
    <xf numFmtId="41" fontId="14" fillId="0" borderId="1" xfId="0" applyNumberFormat="1" applyFont="1" applyBorder="1">
      <alignment vertical="center"/>
    </xf>
    <xf numFmtId="41" fontId="0" fillId="0" borderId="1" xfId="0" applyNumberFormat="1" applyBorder="1">
      <alignment vertical="center"/>
    </xf>
    <xf numFmtId="176" fontId="13" fillId="0" borderId="1" xfId="3" applyNumberFormat="1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176" fontId="12" fillId="0" borderId="1" xfId="3" applyNumberFormat="1" applyFont="1" applyFill="1" applyBorder="1" applyAlignment="1">
      <alignment vertical="center"/>
    </xf>
    <xf numFmtId="41" fontId="13" fillId="0" borderId="1" xfId="3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 inden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 indent="1"/>
    </xf>
    <xf numFmtId="0" fontId="20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176" fontId="0" fillId="0" borderId="0" xfId="0" applyNumberFormat="1">
      <alignment vertical="center"/>
    </xf>
    <xf numFmtId="176" fontId="13" fillId="0" borderId="1" xfId="3" applyNumberFormat="1" applyFont="1" applyFill="1" applyBorder="1" applyAlignment="1" applyProtection="1">
      <alignment horizontal="right" vertical="center"/>
    </xf>
    <xf numFmtId="176" fontId="16" fillId="0" borderId="1" xfId="0" applyNumberFormat="1" applyFont="1" applyFill="1" applyBorder="1" applyAlignment="1">
      <alignment horizontal="right" vertical="center"/>
    </xf>
    <xf numFmtId="176" fontId="21" fillId="0" borderId="1" xfId="0" applyNumberFormat="1" applyFont="1" applyFill="1" applyBorder="1" applyAlignment="1">
      <alignment horizontal="right" vertical="center"/>
    </xf>
    <xf numFmtId="178" fontId="21" fillId="0" borderId="1" xfId="0" applyNumberFormat="1" applyFont="1" applyFill="1" applyBorder="1" applyAlignment="1">
      <alignment horizontal="right" vertical="center"/>
    </xf>
    <xf numFmtId="178" fontId="16" fillId="0" borderId="1" xfId="0" applyNumberFormat="1" applyFont="1" applyFill="1" applyBorder="1" applyAlignment="1">
      <alignment horizontal="right" vertical="center"/>
    </xf>
    <xf numFmtId="41" fontId="5" fillId="0" borderId="1" xfId="0" applyNumberFormat="1" applyFont="1" applyBorder="1">
      <alignment vertical="center"/>
    </xf>
    <xf numFmtId="1" fontId="12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77" fontId="21" fillId="0" borderId="1" xfId="0" applyNumberFormat="1" applyFont="1" applyFill="1" applyBorder="1" applyAlignment="1">
      <alignment horizontal="right" vertical="center"/>
    </xf>
    <xf numFmtId="177" fontId="0" fillId="0" borderId="1" xfId="0" applyNumberFormat="1" applyBorder="1">
      <alignment vertical="center"/>
    </xf>
    <xf numFmtId="41" fontId="12" fillId="0" borderId="1" xfId="3" applyNumberFormat="1" applyFont="1" applyFill="1" applyBorder="1" applyAlignment="1">
      <alignment vertical="center"/>
    </xf>
    <xf numFmtId="41" fontId="0" fillId="0" borderId="1" xfId="0" applyNumberFormat="1" applyFill="1" applyBorder="1">
      <alignment vertical="center"/>
    </xf>
    <xf numFmtId="179" fontId="21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/>
    <xf numFmtId="176" fontId="12" fillId="0" borderId="0" xfId="0" applyNumberFormat="1" applyFont="1" applyAlignment="1"/>
    <xf numFmtId="0" fontId="12" fillId="0" borderId="0" xfId="0" applyFont="1" applyAlignment="1">
      <alignment horizontal="right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/>
    </xf>
    <xf numFmtId="176" fontId="13" fillId="0" borderId="1" xfId="4" applyNumberFormat="1" applyFont="1" applyFill="1" applyBorder="1" applyAlignment="1">
      <alignment vertical="center"/>
    </xf>
    <xf numFmtId="180" fontId="24" fillId="0" borderId="1" xfId="4" applyNumberFormat="1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176" fontId="13" fillId="0" borderId="1" xfId="0" applyNumberFormat="1" applyFont="1" applyBorder="1" applyAlignment="1">
      <alignment vertical="center"/>
    </xf>
    <xf numFmtId="180" fontId="23" fillId="0" borderId="1" xfId="0" applyNumberFormat="1" applyFont="1" applyBorder="1" applyAlignment="1"/>
    <xf numFmtId="0" fontId="2" fillId="0" borderId="1" xfId="0" applyFont="1" applyFill="1" applyBorder="1" applyAlignment="1">
      <alignment vertical="center"/>
    </xf>
    <xf numFmtId="176" fontId="12" fillId="0" borderId="1" xfId="4" applyNumberFormat="1" applyFont="1" applyFill="1" applyBorder="1" applyAlignment="1">
      <alignment vertical="center"/>
    </xf>
    <xf numFmtId="180" fontId="25" fillId="0" borderId="1" xfId="4" applyNumberFormat="1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41" fontId="2" fillId="0" borderId="1" xfId="0" applyNumberFormat="1" applyFont="1" applyBorder="1" applyAlignment="1">
      <alignment vertical="center"/>
    </xf>
    <xf numFmtId="176" fontId="12" fillId="0" borderId="1" xfId="0" applyNumberFormat="1" applyFont="1" applyBorder="1" applyAlignment="1">
      <alignment vertical="center"/>
    </xf>
    <xf numFmtId="0" fontId="23" fillId="0" borderId="1" xfId="0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 applyProtection="1">
      <alignment horizontal="left" vertical="center"/>
      <protection locked="0"/>
    </xf>
    <xf numFmtId="1" fontId="23" fillId="0" borderId="1" xfId="0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176" fontId="12" fillId="0" borderId="1" xfId="0" applyNumberFormat="1" applyFont="1" applyBorder="1" applyAlignment="1"/>
    <xf numFmtId="176" fontId="13" fillId="0" borderId="1" xfId="0" applyNumberFormat="1" applyFont="1" applyFill="1" applyBorder="1" applyAlignment="1">
      <alignment vertical="center"/>
    </xf>
    <xf numFmtId="0" fontId="8" fillId="0" borderId="0" xfId="2" applyFont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/>
    </xf>
    <xf numFmtId="0" fontId="22" fillId="0" borderId="0" xfId="0" applyNumberFormat="1" applyFont="1" applyFill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1" fontId="13" fillId="0" borderId="3" xfId="0" applyNumberFormat="1" applyFont="1" applyFill="1" applyBorder="1" applyAlignment="1" applyProtection="1">
      <alignment horizontal="left" vertical="center"/>
      <protection locked="0"/>
    </xf>
    <xf numFmtId="1" fontId="13" fillId="0" borderId="4" xfId="0" applyNumberFormat="1" applyFont="1" applyFill="1" applyBorder="1" applyAlignment="1" applyProtection="1">
      <alignment horizontal="left" vertical="center"/>
      <protection locked="0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176" fontId="16" fillId="0" borderId="2" xfId="0" applyNumberFormat="1" applyFont="1" applyFill="1" applyBorder="1" applyAlignment="1">
      <alignment horizontal="center" vertical="center" wrapText="1"/>
    </xf>
    <xf numFmtId="176" fontId="16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center" vertical="center"/>
    </xf>
  </cellXfs>
  <cellStyles count="5">
    <cellStyle name="百分比" xfId="1" builtinId="5"/>
    <cellStyle name="常规" xfId="0" builtinId="0"/>
    <cellStyle name="常规 2" xfId="2"/>
    <cellStyle name="千位分隔" xfId="4" builtinId="3"/>
    <cellStyle name="千位分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N9" sqref="N9"/>
    </sheetView>
  </sheetViews>
  <sheetFormatPr defaultRowHeight="13.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4.25">
      <c r="A1" s="1" t="s">
        <v>0</v>
      </c>
      <c r="B1" s="2"/>
      <c r="C1" s="2"/>
      <c r="D1" s="3"/>
      <c r="E1" s="2"/>
      <c r="F1" s="2"/>
    </row>
    <row r="2" spans="1:14" ht="14.25">
      <c r="A2" s="3"/>
      <c r="D2" s="3"/>
    </row>
    <row r="3" spans="1:14" ht="14.25">
      <c r="A3" s="5"/>
      <c r="B3" s="5"/>
      <c r="C3" s="5"/>
      <c r="D3" s="3"/>
    </row>
    <row r="4" spans="1:14" ht="14.25">
      <c r="A4" s="5"/>
      <c r="B4" s="5"/>
      <c r="C4" s="5"/>
      <c r="D4" s="3"/>
    </row>
    <row r="5" spans="1:14" ht="14.25">
      <c r="A5" s="5"/>
      <c r="B5" s="5"/>
      <c r="C5" s="5"/>
      <c r="D5" s="3"/>
    </row>
    <row r="6" spans="1:14" ht="15.75">
      <c r="A6" s="6"/>
      <c r="B6" s="6"/>
      <c r="C6" s="6"/>
    </row>
    <row r="7" spans="1:14" ht="15.75">
      <c r="A7" s="6"/>
      <c r="B7" s="6"/>
      <c r="C7" s="6"/>
    </row>
    <row r="8" spans="1:14" ht="15.75">
      <c r="A8" s="6"/>
      <c r="B8" s="6"/>
      <c r="C8" s="6"/>
    </row>
    <row r="9" spans="1:14" ht="77.25" customHeight="1">
      <c r="A9" s="86" t="s">
        <v>3</v>
      </c>
      <c r="B9" s="86"/>
      <c r="C9" s="86"/>
      <c r="D9" s="86"/>
      <c r="E9" s="86"/>
      <c r="F9" s="86"/>
      <c r="G9" s="86"/>
      <c r="H9" s="86"/>
      <c r="I9" s="86"/>
      <c r="J9" s="7"/>
      <c r="K9" s="7"/>
      <c r="L9" s="7"/>
      <c r="M9" s="7"/>
      <c r="N9" s="7"/>
    </row>
    <row r="17" spans="1:13" ht="18.7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>
      <c r="A21" s="9" t="s">
        <v>1</v>
      </c>
      <c r="B21" s="9"/>
      <c r="C21" s="8"/>
      <c r="D21" s="8"/>
      <c r="F21" s="8"/>
      <c r="G21" s="8"/>
      <c r="H21" s="11"/>
      <c r="I21" s="11" t="s">
        <v>2</v>
      </c>
      <c r="J21" s="11"/>
      <c r="K21" s="8"/>
      <c r="L21" s="8"/>
      <c r="M21" s="11"/>
    </row>
    <row r="22" spans="1:13" ht="18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C30" sqref="C30"/>
    </sheetView>
  </sheetViews>
  <sheetFormatPr defaultRowHeight="14.25"/>
  <cols>
    <col min="1" max="1" width="9.25" style="63" customWidth="1"/>
    <col min="2" max="2" width="20.375" style="63" customWidth="1"/>
    <col min="3" max="3" width="12.375" style="64" customWidth="1"/>
    <col min="4" max="5" width="12.125" style="64" customWidth="1"/>
    <col min="6" max="6" width="9.25" style="63" customWidth="1"/>
    <col min="7" max="7" width="26.125" style="63" customWidth="1"/>
    <col min="8" max="8" width="11.5" style="64" customWidth="1"/>
    <col min="9" max="9" width="13.25" style="63" customWidth="1"/>
    <col min="10" max="10" width="12.625" style="63" customWidth="1"/>
    <col min="11" max="16384" width="9" style="63"/>
  </cols>
  <sheetData>
    <row r="1" spans="1:10">
      <c r="A1" s="1" t="s">
        <v>4</v>
      </c>
    </row>
    <row r="2" spans="1:10" ht="22.5">
      <c r="A2" s="93" t="s">
        <v>1267</v>
      </c>
      <c r="B2" s="93"/>
      <c r="C2" s="93"/>
      <c r="D2" s="93"/>
      <c r="E2" s="93"/>
      <c r="F2" s="93"/>
      <c r="G2" s="93"/>
      <c r="H2" s="93"/>
      <c r="I2" s="93"/>
      <c r="J2" s="93"/>
    </row>
    <row r="3" spans="1:10">
      <c r="J3" s="65" t="s">
        <v>1241</v>
      </c>
    </row>
    <row r="4" spans="1:10">
      <c r="A4" s="87" t="s">
        <v>1242</v>
      </c>
      <c r="B4" s="87"/>
      <c r="C4" s="87"/>
      <c r="D4" s="87"/>
      <c r="E4" s="87"/>
      <c r="F4" s="87" t="s">
        <v>1243</v>
      </c>
      <c r="G4" s="87"/>
      <c r="H4" s="87"/>
      <c r="I4" s="87"/>
      <c r="J4" s="87"/>
    </row>
    <row r="5" spans="1:10">
      <c r="A5" s="94" t="s">
        <v>1244</v>
      </c>
      <c r="B5" s="87" t="s">
        <v>1245</v>
      </c>
      <c r="C5" s="95" t="s">
        <v>1272</v>
      </c>
      <c r="D5" s="95" t="s">
        <v>1268</v>
      </c>
      <c r="E5" s="95"/>
      <c r="F5" s="94" t="s">
        <v>1246</v>
      </c>
      <c r="G5" s="87" t="s">
        <v>1247</v>
      </c>
      <c r="H5" s="95" t="s">
        <v>1272</v>
      </c>
      <c r="I5" s="95" t="s">
        <v>1268</v>
      </c>
      <c r="J5" s="95"/>
    </row>
    <row r="6" spans="1:10">
      <c r="A6" s="94"/>
      <c r="B6" s="87"/>
      <c r="C6" s="95"/>
      <c r="D6" s="66" t="s">
        <v>1248</v>
      </c>
      <c r="E6" s="66" t="s">
        <v>1249</v>
      </c>
      <c r="F6" s="94"/>
      <c r="G6" s="87"/>
      <c r="H6" s="95"/>
      <c r="I6" s="66" t="s">
        <v>1248</v>
      </c>
      <c r="J6" s="66" t="s">
        <v>1249</v>
      </c>
    </row>
    <row r="7" spans="1:10">
      <c r="A7" s="67" t="s">
        <v>1250</v>
      </c>
      <c r="B7" s="67"/>
      <c r="C7" s="68">
        <f>C8+C9</f>
        <v>219053</v>
      </c>
      <c r="D7" s="69">
        <f>D8+D9</f>
        <v>0</v>
      </c>
      <c r="E7" s="68">
        <f>E8+E9</f>
        <v>219053</v>
      </c>
      <c r="F7" s="67" t="s">
        <v>1251</v>
      </c>
      <c r="G7" s="70"/>
      <c r="H7" s="71">
        <f>SUM(H8:H30)</f>
        <v>337534</v>
      </c>
      <c r="I7" s="72">
        <f>SUM(I8:I30)</f>
        <v>-51912</v>
      </c>
      <c r="J7" s="71">
        <f>SUM(J8:J30)</f>
        <v>285622</v>
      </c>
    </row>
    <row r="8" spans="1:10">
      <c r="A8" s="70">
        <v>101</v>
      </c>
      <c r="B8" s="73" t="s">
        <v>1252</v>
      </c>
      <c r="C8" s="74">
        <f>本级一般公共预算收入!G7</f>
        <v>130117</v>
      </c>
      <c r="D8" s="75">
        <f>E8-C8</f>
        <v>0</v>
      </c>
      <c r="E8" s="74">
        <f>本级一般公共预算收入!I7</f>
        <v>130117</v>
      </c>
      <c r="F8" s="76">
        <v>201</v>
      </c>
      <c r="G8" s="77" t="s">
        <v>1253</v>
      </c>
      <c r="H8" s="78">
        <f>'本级一般预算支出-功能'!G8</f>
        <v>53702</v>
      </c>
      <c r="I8" s="75">
        <f>J8-H8</f>
        <v>-11778</v>
      </c>
      <c r="J8" s="78">
        <f>'本级一般预算支出-功能'!I8</f>
        <v>41924</v>
      </c>
    </row>
    <row r="9" spans="1:10">
      <c r="A9" s="70">
        <v>103</v>
      </c>
      <c r="B9" s="73" t="s">
        <v>1254</v>
      </c>
      <c r="C9" s="78">
        <f>本级一般公共预算收入!G22</f>
        <v>88936</v>
      </c>
      <c r="D9" s="75">
        <f>E9-C9</f>
        <v>0</v>
      </c>
      <c r="E9" s="74">
        <f>本级一般公共预算收入!I22</f>
        <v>88936</v>
      </c>
      <c r="F9" s="76">
        <v>203</v>
      </c>
      <c r="G9" s="77" t="s">
        <v>334</v>
      </c>
      <c r="H9" s="78">
        <f>'本级一般预算支出-功能'!G292</f>
        <v>982</v>
      </c>
      <c r="I9" s="75">
        <f t="shared" ref="I9:I35" si="0">J9-H9</f>
        <v>-100</v>
      </c>
      <c r="J9" s="78">
        <f>'本级一般预算支出-功能'!I292</f>
        <v>882</v>
      </c>
    </row>
    <row r="10" spans="1:10">
      <c r="A10" s="79" t="s">
        <v>1255</v>
      </c>
      <c r="B10" s="67"/>
      <c r="C10" s="71">
        <f>C11+C12+C13</f>
        <v>56760</v>
      </c>
      <c r="D10" s="69">
        <f>D11+D12+D13</f>
        <v>17108</v>
      </c>
      <c r="E10" s="71">
        <f>E11+E12+E13</f>
        <v>73868</v>
      </c>
      <c r="F10" s="76">
        <v>204</v>
      </c>
      <c r="G10" s="77" t="s">
        <v>353</v>
      </c>
      <c r="H10" s="78">
        <f>'本级一般预算支出-功能'!G311</f>
        <v>30398</v>
      </c>
      <c r="I10" s="75">
        <f t="shared" si="0"/>
        <v>-4624</v>
      </c>
      <c r="J10" s="78">
        <f>'本级一般预算支出-功能'!I311</f>
        <v>25774</v>
      </c>
    </row>
    <row r="11" spans="1:10">
      <c r="A11" s="70">
        <v>11001</v>
      </c>
      <c r="B11" s="73" t="s">
        <v>1256</v>
      </c>
      <c r="C11" s="78">
        <f>本级一般公共预算收入!G32</f>
        <v>25575</v>
      </c>
      <c r="D11" s="75">
        <f t="shared" ref="D11:D18" si="1">E11-C11</f>
        <v>0</v>
      </c>
      <c r="E11" s="74">
        <f>本级一般公共预算收入!I32</f>
        <v>25575</v>
      </c>
      <c r="F11" s="76">
        <v>205</v>
      </c>
      <c r="G11" s="77" t="s">
        <v>405</v>
      </c>
      <c r="H11" s="78">
        <f>'本级一般预算支出-功能'!G402</f>
        <v>55612</v>
      </c>
      <c r="I11" s="75">
        <f t="shared" si="0"/>
        <v>-7839</v>
      </c>
      <c r="J11" s="78">
        <f>'本级一般预算支出-功能'!I402</f>
        <v>47773</v>
      </c>
    </row>
    <row r="12" spans="1:10">
      <c r="A12" s="70">
        <v>11002</v>
      </c>
      <c r="B12" s="73" t="s">
        <v>1257</v>
      </c>
      <c r="C12" s="78">
        <f>本级一般公共预算收入!G38</f>
        <v>23585</v>
      </c>
      <c r="D12" s="75">
        <f t="shared" si="1"/>
        <v>9848</v>
      </c>
      <c r="E12" s="74">
        <f>本级一般公共预算收入!I38</f>
        <v>33433</v>
      </c>
      <c r="F12" s="76">
        <v>206</v>
      </c>
      <c r="G12" s="77" t="s">
        <v>456</v>
      </c>
      <c r="H12" s="78">
        <f>'本级一般预算支出-功能'!G456</f>
        <v>6238</v>
      </c>
      <c r="I12" s="75">
        <f t="shared" si="0"/>
        <v>2065</v>
      </c>
      <c r="J12" s="78">
        <f>'本级一般预算支出-功能'!I456</f>
        <v>8303</v>
      </c>
    </row>
    <row r="13" spans="1:10">
      <c r="A13" s="80">
        <v>11003</v>
      </c>
      <c r="B13" s="80" t="s">
        <v>1258</v>
      </c>
      <c r="C13" s="78">
        <f>本级一般公共预算收入!G59</f>
        <v>7600</v>
      </c>
      <c r="D13" s="75">
        <f t="shared" si="1"/>
        <v>7260</v>
      </c>
      <c r="E13" s="74">
        <f>本级一般公共预算收入!I59</f>
        <v>14860</v>
      </c>
      <c r="F13" s="76">
        <v>207</v>
      </c>
      <c r="G13" s="77" t="s">
        <v>503</v>
      </c>
      <c r="H13" s="78">
        <f>'本级一般预算支出-功能'!G510</f>
        <v>11002</v>
      </c>
      <c r="I13" s="75">
        <f t="shared" si="0"/>
        <v>-915</v>
      </c>
      <c r="J13" s="78">
        <f>'本级一般预算支出-功能'!I510</f>
        <v>10087</v>
      </c>
    </row>
    <row r="14" spans="1:10">
      <c r="A14" s="81" t="s">
        <v>1259</v>
      </c>
      <c r="B14" s="81"/>
      <c r="C14" s="69">
        <f>本级一般公共预算收入!G60</f>
        <v>17606</v>
      </c>
      <c r="D14" s="69">
        <f t="shared" si="1"/>
        <v>0</v>
      </c>
      <c r="E14" s="68">
        <f>本级一般公共预算收入!I60</f>
        <v>17606</v>
      </c>
      <c r="F14" s="76">
        <v>208</v>
      </c>
      <c r="G14" s="77" t="s">
        <v>545</v>
      </c>
      <c r="H14" s="78">
        <f>'本级一般预算支出-功能'!G567</f>
        <v>59652</v>
      </c>
      <c r="I14" s="75">
        <f t="shared" si="0"/>
        <v>-3865</v>
      </c>
      <c r="J14" s="78">
        <f>'本级一般预算支出-功能'!I567</f>
        <v>55787</v>
      </c>
    </row>
    <row r="15" spans="1:10">
      <c r="A15" s="79" t="s">
        <v>1260</v>
      </c>
      <c r="B15" s="67"/>
      <c r="C15" s="71">
        <f>本级一般公共预算收入!G63</f>
        <v>14115</v>
      </c>
      <c r="D15" s="69">
        <f t="shared" si="1"/>
        <v>1961</v>
      </c>
      <c r="E15" s="68">
        <f>本级一般公共预算收入!I63</f>
        <v>16076</v>
      </c>
      <c r="F15" s="76">
        <v>210</v>
      </c>
      <c r="G15" s="77" t="s">
        <v>659</v>
      </c>
      <c r="H15" s="78">
        <f>'本级一般预算支出-功能'!G698</f>
        <v>22167</v>
      </c>
      <c r="I15" s="75">
        <f t="shared" si="0"/>
        <v>3926</v>
      </c>
      <c r="J15" s="78">
        <f>'本级一般预算支出-功能'!I698</f>
        <v>26093</v>
      </c>
    </row>
    <row r="16" spans="1:10">
      <c r="A16" s="79" t="s">
        <v>1261</v>
      </c>
      <c r="B16" s="67"/>
      <c r="C16" s="71">
        <f>本级一般公共预算收入!G65</f>
        <v>118856</v>
      </c>
      <c r="D16" s="69">
        <f t="shared" si="1"/>
        <v>-59256</v>
      </c>
      <c r="E16" s="68">
        <f>本级一般公共预算收入!I65</f>
        <v>59600</v>
      </c>
      <c r="F16" s="76">
        <v>211</v>
      </c>
      <c r="G16" s="77" t="s">
        <v>725</v>
      </c>
      <c r="H16" s="78">
        <f>'本级一般预算支出-功能'!G772</f>
        <v>3794</v>
      </c>
      <c r="I16" s="75">
        <f t="shared" si="0"/>
        <v>550</v>
      </c>
      <c r="J16" s="78">
        <f>'本级一般预算支出-功能'!I772</f>
        <v>4344</v>
      </c>
    </row>
    <row r="17" spans="1:10">
      <c r="A17" s="67" t="s">
        <v>1262</v>
      </c>
      <c r="B17" s="67"/>
      <c r="C17" s="71">
        <f>本级一般公共预算收入!G69</f>
        <v>3587</v>
      </c>
      <c r="D17" s="69">
        <f t="shared" si="1"/>
        <v>0</v>
      </c>
      <c r="E17" s="68">
        <f>本级一般公共预算收入!I69</f>
        <v>3587</v>
      </c>
      <c r="F17" s="76">
        <v>212</v>
      </c>
      <c r="G17" s="77" t="s">
        <v>795</v>
      </c>
      <c r="H17" s="78">
        <f>'本级一般预算支出-功能'!G850</f>
        <v>18633</v>
      </c>
      <c r="I17" s="75">
        <f t="shared" si="0"/>
        <v>-2042</v>
      </c>
      <c r="J17" s="78">
        <f>'本级一般预算支出-功能'!I850</f>
        <v>16591</v>
      </c>
    </row>
    <row r="18" spans="1:10">
      <c r="A18" s="89" t="s">
        <v>1240</v>
      </c>
      <c r="B18" s="90"/>
      <c r="C18" s="71">
        <f>本级一般公共预算收入!G71</f>
        <v>6420</v>
      </c>
      <c r="D18" s="69">
        <f t="shared" si="1"/>
        <v>0</v>
      </c>
      <c r="E18" s="71">
        <f>本级一般公共预算收入!I71</f>
        <v>6420</v>
      </c>
      <c r="F18" s="76">
        <v>213</v>
      </c>
      <c r="G18" s="77" t="s">
        <v>815</v>
      </c>
      <c r="H18" s="78">
        <f>'本级一般预算支出-功能'!G873</f>
        <v>22223</v>
      </c>
      <c r="I18" s="75">
        <f t="shared" si="0"/>
        <v>-9348</v>
      </c>
      <c r="J18" s="78">
        <f>'本级一般预算支出-功能'!I873</f>
        <v>12875</v>
      </c>
    </row>
    <row r="19" spans="1:10">
      <c r="A19" s="82"/>
      <c r="B19" s="82"/>
      <c r="C19" s="78"/>
      <c r="D19" s="78"/>
      <c r="E19" s="78"/>
      <c r="F19" s="76">
        <v>214</v>
      </c>
      <c r="G19" s="77" t="s">
        <v>912</v>
      </c>
      <c r="H19" s="78">
        <f>'本级一般预算支出-功能'!G984</f>
        <v>11645</v>
      </c>
      <c r="I19" s="75">
        <f t="shared" si="0"/>
        <v>-7824</v>
      </c>
      <c r="J19" s="78">
        <f>'本级一般预算支出-功能'!I984</f>
        <v>3821</v>
      </c>
    </row>
    <row r="20" spans="1:10">
      <c r="A20" s="82"/>
      <c r="B20" s="82"/>
      <c r="C20" s="78"/>
      <c r="D20" s="78"/>
      <c r="E20" s="78"/>
      <c r="F20" s="76">
        <v>215</v>
      </c>
      <c r="G20" s="77" t="s">
        <v>1263</v>
      </c>
      <c r="H20" s="78">
        <f>'本级一般预算支出-功能'!G1048</f>
        <v>733</v>
      </c>
      <c r="I20" s="75">
        <f t="shared" si="0"/>
        <v>3008</v>
      </c>
      <c r="J20" s="78">
        <f>'本级一般预算支出-功能'!I1048</f>
        <v>3741</v>
      </c>
    </row>
    <row r="21" spans="1:10">
      <c r="A21" s="82"/>
      <c r="B21" s="82"/>
      <c r="C21" s="78"/>
      <c r="D21" s="78"/>
      <c r="E21" s="78"/>
      <c r="F21" s="76">
        <v>216</v>
      </c>
      <c r="G21" s="77" t="s">
        <v>1010</v>
      </c>
      <c r="H21" s="78">
        <f>'本级一般预算支出-功能'!G1114</f>
        <v>2591</v>
      </c>
      <c r="I21" s="75">
        <f t="shared" si="0"/>
        <v>-328</v>
      </c>
      <c r="J21" s="78">
        <f>'本级一般预算支出-功能'!I1114</f>
        <v>2263</v>
      </c>
    </row>
    <row r="22" spans="1:10">
      <c r="A22" s="82"/>
      <c r="B22" s="82"/>
      <c r="C22" s="78"/>
      <c r="D22" s="78"/>
      <c r="E22" s="78"/>
      <c r="F22" s="76">
        <v>217</v>
      </c>
      <c r="G22" s="77" t="s">
        <v>1023</v>
      </c>
      <c r="H22" s="75">
        <f>'本级一般预算支出-功能'!G1134</f>
        <v>0</v>
      </c>
      <c r="I22" s="75">
        <f t="shared" si="0"/>
        <v>7</v>
      </c>
      <c r="J22" s="78">
        <f>'本级一般预算支出-功能'!I1134</f>
        <v>7</v>
      </c>
    </row>
    <row r="23" spans="1:10">
      <c r="A23" s="82"/>
      <c r="B23" s="82"/>
      <c r="C23" s="78"/>
      <c r="D23" s="78"/>
      <c r="E23" s="78"/>
      <c r="F23" s="76">
        <v>220</v>
      </c>
      <c r="G23" s="77" t="s">
        <v>1058</v>
      </c>
      <c r="H23" s="78">
        <f>'本级一般预算支出-功能'!G1174</f>
        <v>3696</v>
      </c>
      <c r="I23" s="75">
        <f t="shared" si="0"/>
        <v>-605</v>
      </c>
      <c r="J23" s="78">
        <f>'本级一般预算支出-功能'!I1174</f>
        <v>3091</v>
      </c>
    </row>
    <row r="24" spans="1:10">
      <c r="A24" s="82"/>
      <c r="B24" s="82"/>
      <c r="C24" s="78"/>
      <c r="D24" s="78"/>
      <c r="E24" s="78"/>
      <c r="F24" s="76">
        <v>221</v>
      </c>
      <c r="G24" s="77" t="s">
        <v>1096</v>
      </c>
      <c r="H24" s="78">
        <f>'本级一般预算支出-功能'!G1219</f>
        <v>8351</v>
      </c>
      <c r="I24" s="75">
        <f t="shared" si="0"/>
        <v>-1202</v>
      </c>
      <c r="J24" s="78">
        <f>'本级一般预算支出-功能'!I1219</f>
        <v>7149</v>
      </c>
    </row>
    <row r="25" spans="1:10">
      <c r="A25" s="82"/>
      <c r="B25" s="82"/>
      <c r="C25" s="78"/>
      <c r="D25" s="78"/>
      <c r="E25" s="78"/>
      <c r="F25" s="76">
        <v>222</v>
      </c>
      <c r="G25" s="77" t="s">
        <v>1118</v>
      </c>
      <c r="H25" s="78">
        <f>'本级一般预算支出-功能'!G1241</f>
        <v>2158</v>
      </c>
      <c r="I25" s="75">
        <f t="shared" si="0"/>
        <v>-450</v>
      </c>
      <c r="J25" s="78">
        <f>'本级一般预算支出-功能'!I1241</f>
        <v>1708</v>
      </c>
    </row>
    <row r="26" spans="1:10">
      <c r="A26" s="82"/>
      <c r="B26" s="82"/>
      <c r="C26" s="78"/>
      <c r="D26" s="78"/>
      <c r="E26" s="78"/>
      <c r="F26" s="76">
        <v>224</v>
      </c>
      <c r="G26" s="77" t="s">
        <v>1163</v>
      </c>
      <c r="H26" s="78">
        <f>'本级一般预算支出-功能'!G1294</f>
        <v>3548</v>
      </c>
      <c r="I26" s="75">
        <f t="shared" si="0"/>
        <v>-309</v>
      </c>
      <c r="J26" s="78">
        <f>'本级一般预算支出-功能'!I1294</f>
        <v>3239</v>
      </c>
    </row>
    <row r="27" spans="1:10">
      <c r="A27" s="82"/>
      <c r="B27" s="82"/>
      <c r="C27" s="78"/>
      <c r="D27" s="78"/>
      <c r="E27" s="78"/>
      <c r="F27" s="76">
        <v>227</v>
      </c>
      <c r="G27" s="77" t="s">
        <v>1203</v>
      </c>
      <c r="H27" s="78">
        <f>'本级一般预算支出-功能'!G1351</f>
        <v>4800</v>
      </c>
      <c r="I27" s="75">
        <f t="shared" si="0"/>
        <v>-400</v>
      </c>
      <c r="J27" s="78">
        <f>'本级一般预算支出-功能'!I1351</f>
        <v>4400</v>
      </c>
    </row>
    <row r="28" spans="1:10">
      <c r="A28" s="82"/>
      <c r="B28" s="82"/>
      <c r="C28" s="78"/>
      <c r="D28" s="78"/>
      <c r="E28" s="78"/>
      <c r="F28" s="76">
        <v>229</v>
      </c>
      <c r="G28" s="77" t="s">
        <v>329</v>
      </c>
      <c r="H28" s="78">
        <f>'本级一般预算支出-功能'!G1352</f>
        <v>9083</v>
      </c>
      <c r="I28" s="75">
        <f t="shared" si="0"/>
        <v>-9046</v>
      </c>
      <c r="J28" s="78">
        <f>'本级一般预算支出-功能'!I1352</f>
        <v>37</v>
      </c>
    </row>
    <row r="29" spans="1:10">
      <c r="A29" s="82"/>
      <c r="B29" s="82"/>
      <c r="C29" s="78"/>
      <c r="D29" s="78"/>
      <c r="E29" s="78"/>
      <c r="F29" s="76">
        <v>232</v>
      </c>
      <c r="G29" s="77" t="s">
        <v>1206</v>
      </c>
      <c r="H29" s="78">
        <f>'本级一般预算支出-功能'!G1356</f>
        <v>6500</v>
      </c>
      <c r="I29" s="75">
        <f t="shared" si="0"/>
        <v>-787</v>
      </c>
      <c r="J29" s="78">
        <f>'本级一般预算支出-功能'!I1356</f>
        <v>5713</v>
      </c>
    </row>
    <row r="30" spans="1:10">
      <c r="A30" s="82"/>
      <c r="B30" s="82"/>
      <c r="C30" s="78"/>
      <c r="D30" s="78"/>
      <c r="E30" s="78"/>
      <c r="F30" s="76">
        <v>233</v>
      </c>
      <c r="G30" s="77" t="s">
        <v>1214</v>
      </c>
      <c r="H30" s="78">
        <f>'本级一般预算支出-功能'!G1364</f>
        <v>26</v>
      </c>
      <c r="I30" s="75">
        <f t="shared" si="0"/>
        <v>-6</v>
      </c>
      <c r="J30" s="78">
        <f>'本级一般预算支出-功能'!I1364</f>
        <v>20</v>
      </c>
    </row>
    <row r="31" spans="1:10">
      <c r="A31" s="82"/>
      <c r="B31" s="82"/>
      <c r="C31" s="78"/>
      <c r="D31" s="78"/>
      <c r="E31" s="78"/>
      <c r="F31" s="79" t="s">
        <v>1264</v>
      </c>
      <c r="G31" s="82"/>
      <c r="H31" s="71">
        <f>'本级一般预算支出-功能'!G1368</f>
        <v>38376</v>
      </c>
      <c r="I31" s="69">
        <f t="shared" si="0"/>
        <v>246</v>
      </c>
      <c r="J31" s="71">
        <f>'本级一般预算支出-功能'!I1368</f>
        <v>38622</v>
      </c>
    </row>
    <row r="32" spans="1:10">
      <c r="A32" s="82"/>
      <c r="B32" s="82"/>
      <c r="C32" s="78"/>
      <c r="D32" s="78"/>
      <c r="E32" s="78"/>
      <c r="F32" s="91" t="s">
        <v>1224</v>
      </c>
      <c r="G32" s="92"/>
      <c r="H32" s="71">
        <f>'本级一般预算支出-功能'!G1374</f>
        <v>37162</v>
      </c>
      <c r="I32" s="69">
        <f t="shared" si="0"/>
        <v>-3083</v>
      </c>
      <c r="J32" s="71">
        <f>'本级一般预算支出-功能'!I1374</f>
        <v>34079</v>
      </c>
    </row>
    <row r="33" spans="1:10">
      <c r="A33" s="83"/>
      <c r="B33" s="83"/>
      <c r="C33" s="84"/>
      <c r="D33" s="84"/>
      <c r="E33" s="84"/>
      <c r="F33" s="79" t="s">
        <v>1269</v>
      </c>
      <c r="G33" s="82"/>
      <c r="H33" s="71">
        <f>'本级一般预算支出-功能'!G1377</f>
        <v>23325</v>
      </c>
      <c r="I33" s="69">
        <f t="shared" si="0"/>
        <v>0</v>
      </c>
      <c r="J33" s="71">
        <f>'本级一般预算支出-功能'!I1377</f>
        <v>23325</v>
      </c>
    </row>
    <row r="34" spans="1:10">
      <c r="A34" s="83"/>
      <c r="B34" s="83"/>
      <c r="C34" s="84"/>
      <c r="D34" s="84"/>
      <c r="E34" s="84"/>
      <c r="F34" s="79" t="s">
        <v>1270</v>
      </c>
      <c r="G34" s="82"/>
      <c r="H34" s="69">
        <f>'本级一般预算支出-功能'!G1380</f>
        <v>0</v>
      </c>
      <c r="I34" s="69">
        <f t="shared" si="0"/>
        <v>14562</v>
      </c>
      <c r="J34" s="69">
        <f>'本级一般预算支出-功能'!I1380</f>
        <v>14562</v>
      </c>
    </row>
    <row r="35" spans="1:10">
      <c r="A35" s="83"/>
      <c r="B35" s="83"/>
      <c r="C35" s="84"/>
      <c r="D35" s="84"/>
      <c r="E35" s="84"/>
      <c r="F35" s="79" t="s">
        <v>1271</v>
      </c>
      <c r="G35" s="82"/>
      <c r="H35" s="69">
        <f>'本级一般预算支出-功能'!G1382</f>
        <v>0</v>
      </c>
      <c r="I35" s="69">
        <f t="shared" si="0"/>
        <v>0</v>
      </c>
      <c r="J35" s="69">
        <f>'本级一般预算支出-功能'!I1382</f>
        <v>0</v>
      </c>
    </row>
    <row r="36" spans="1:10">
      <c r="A36" s="87" t="s">
        <v>1265</v>
      </c>
      <c r="B36" s="88"/>
      <c r="C36" s="85">
        <f>C7+C10+C14+C15+C16+C17+C18</f>
        <v>436397</v>
      </c>
      <c r="D36" s="69">
        <f>D7+D10+D14+D15+D16+D17</f>
        <v>-40187</v>
      </c>
      <c r="E36" s="85">
        <f>E7+E10+E14+E15+E16+E17+E18</f>
        <v>396210</v>
      </c>
      <c r="F36" s="87" t="s">
        <v>1266</v>
      </c>
      <c r="G36" s="88"/>
      <c r="H36" s="85">
        <f>H7+H31+H32+H33+H34+H35</f>
        <v>436397</v>
      </c>
      <c r="I36" s="72">
        <f>I7+I31+I32+I33+I34+I35</f>
        <v>-40187</v>
      </c>
      <c r="J36" s="85">
        <f>J7+J31+J32+J33+J34+J35</f>
        <v>396210</v>
      </c>
    </row>
  </sheetData>
  <mergeCells count="15">
    <mergeCell ref="A36:B36"/>
    <mergeCell ref="F36:G36"/>
    <mergeCell ref="A18:B18"/>
    <mergeCell ref="F32:G32"/>
    <mergeCell ref="A2:J2"/>
    <mergeCell ref="A4:E4"/>
    <mergeCell ref="F4:J4"/>
    <mergeCell ref="A5:A6"/>
    <mergeCell ref="B5:B6"/>
    <mergeCell ref="C5:C6"/>
    <mergeCell ref="D5:E5"/>
    <mergeCell ref="F5:F6"/>
    <mergeCell ref="G5:G6"/>
    <mergeCell ref="H5:H6"/>
    <mergeCell ref="I5:J5"/>
  </mergeCells>
  <phoneticPr fontId="3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8" fitToWidth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workbookViewId="0">
      <selection activeCell="J66" sqref="J66"/>
    </sheetView>
  </sheetViews>
  <sheetFormatPr defaultRowHeight="13.5"/>
  <cols>
    <col min="1" max="1" width="10.625" customWidth="1"/>
    <col min="2" max="2" width="37.5" customWidth="1"/>
    <col min="3" max="5" width="9.875" customWidth="1"/>
    <col min="6" max="6" width="11.125" customWidth="1"/>
    <col min="7" max="7" width="9.875" customWidth="1"/>
    <col min="8" max="8" width="11.125" customWidth="1"/>
    <col min="9" max="9" width="10.75" customWidth="1"/>
  </cols>
  <sheetData>
    <row r="1" spans="1:9" ht="14.25">
      <c r="A1" s="1" t="s">
        <v>1273</v>
      </c>
    </row>
    <row r="2" spans="1:9" ht="32.25" customHeight="1">
      <c r="A2" s="96" t="s">
        <v>5</v>
      </c>
      <c r="B2" s="96"/>
      <c r="C2" s="96"/>
      <c r="D2" s="96"/>
      <c r="E2" s="96"/>
      <c r="F2" s="96"/>
      <c r="G2" s="96"/>
      <c r="H2" s="96"/>
      <c r="I2" s="96"/>
    </row>
    <row r="3" spans="1:9" ht="18.75" customHeight="1">
      <c r="E3" s="12"/>
      <c r="G3" s="33"/>
      <c r="I3" s="33" t="s">
        <v>75</v>
      </c>
    </row>
    <row r="4" spans="1:9" ht="32.25" customHeight="1">
      <c r="A4" s="102" t="s">
        <v>6</v>
      </c>
      <c r="B4" s="102" t="s">
        <v>7</v>
      </c>
      <c r="C4" s="100" t="s">
        <v>77</v>
      </c>
      <c r="D4" s="97" t="s">
        <v>72</v>
      </c>
      <c r="E4" s="98"/>
      <c r="F4" s="97" t="s">
        <v>1235</v>
      </c>
      <c r="G4" s="98"/>
      <c r="H4" s="97" t="s">
        <v>1234</v>
      </c>
      <c r="I4" s="98"/>
    </row>
    <row r="5" spans="1:9" ht="32.25" customHeight="1">
      <c r="A5" s="103"/>
      <c r="B5" s="103"/>
      <c r="C5" s="101"/>
      <c r="D5" s="13" t="s">
        <v>71</v>
      </c>
      <c r="E5" s="13" t="s">
        <v>76</v>
      </c>
      <c r="F5" s="13" t="s">
        <v>74</v>
      </c>
      <c r="G5" s="32" t="s">
        <v>76</v>
      </c>
      <c r="H5" s="13" t="s">
        <v>74</v>
      </c>
      <c r="I5" s="32" t="s">
        <v>76</v>
      </c>
    </row>
    <row r="6" spans="1:9" ht="18.75" customHeight="1">
      <c r="A6" s="89" t="s">
        <v>8</v>
      </c>
      <c r="B6" s="90"/>
      <c r="C6" s="14">
        <f>C7+C22</f>
        <v>219053</v>
      </c>
      <c r="D6" s="34">
        <f>E6-C6</f>
        <v>0</v>
      </c>
      <c r="E6" s="14">
        <f>E7+E22</f>
        <v>219053</v>
      </c>
      <c r="F6" s="34">
        <f>G6-E6</f>
        <v>0</v>
      </c>
      <c r="G6" s="14">
        <f>G7+G22</f>
        <v>219053</v>
      </c>
      <c r="H6" s="34">
        <f>I6-G6</f>
        <v>0</v>
      </c>
      <c r="I6" s="14">
        <f>I7+I22</f>
        <v>219053</v>
      </c>
    </row>
    <row r="7" spans="1:9" ht="18.75" customHeight="1">
      <c r="A7" s="16">
        <v>101</v>
      </c>
      <c r="B7" s="17" t="s">
        <v>9</v>
      </c>
      <c r="C7" s="14">
        <f>SUBTOTAL(9,C8:C21)</f>
        <v>130117</v>
      </c>
      <c r="D7" s="34">
        <f t="shared" ref="D7:H72" si="0">E7-C7</f>
        <v>0</v>
      </c>
      <c r="E7" s="14">
        <f>SUBTOTAL(9,E8:E21)</f>
        <v>130117</v>
      </c>
      <c r="F7" s="34">
        <f t="shared" si="0"/>
        <v>0</v>
      </c>
      <c r="G7" s="14">
        <f>SUBTOTAL(9,G8:G21)</f>
        <v>130117</v>
      </c>
      <c r="H7" s="34">
        <f t="shared" ref="H7:H72" si="1">I7-G7</f>
        <v>0</v>
      </c>
      <c r="I7" s="14">
        <f>SUBTOTAL(9,I8:I21)</f>
        <v>130117</v>
      </c>
    </row>
    <row r="8" spans="1:9" ht="18.75" customHeight="1">
      <c r="A8" s="18">
        <v>10101</v>
      </c>
      <c r="B8" s="19" t="s">
        <v>10</v>
      </c>
      <c r="C8" s="20">
        <v>35001</v>
      </c>
      <c r="D8" s="35">
        <f t="shared" si="0"/>
        <v>0</v>
      </c>
      <c r="E8" s="20">
        <v>35001</v>
      </c>
      <c r="F8" s="35">
        <f t="shared" si="0"/>
        <v>0</v>
      </c>
      <c r="G8" s="20">
        <v>35001</v>
      </c>
      <c r="H8" s="35">
        <f t="shared" si="1"/>
        <v>0</v>
      </c>
      <c r="I8" s="20">
        <v>35001</v>
      </c>
    </row>
    <row r="9" spans="1:9" ht="18.75" customHeight="1">
      <c r="A9" s="18">
        <v>10104</v>
      </c>
      <c r="B9" s="19" t="s">
        <v>11</v>
      </c>
      <c r="C9" s="20">
        <v>10042</v>
      </c>
      <c r="D9" s="35">
        <f t="shared" si="0"/>
        <v>0</v>
      </c>
      <c r="E9" s="20">
        <v>10042</v>
      </c>
      <c r="F9" s="35">
        <f t="shared" si="0"/>
        <v>0</v>
      </c>
      <c r="G9" s="20">
        <v>10042</v>
      </c>
      <c r="H9" s="35">
        <f t="shared" si="1"/>
        <v>0</v>
      </c>
      <c r="I9" s="20">
        <v>10042</v>
      </c>
    </row>
    <row r="10" spans="1:9" ht="18.75" customHeight="1">
      <c r="A10" s="18">
        <v>10106</v>
      </c>
      <c r="B10" s="19" t="s">
        <v>12</v>
      </c>
      <c r="C10" s="20">
        <v>3089</v>
      </c>
      <c r="D10" s="35">
        <f t="shared" si="0"/>
        <v>0</v>
      </c>
      <c r="E10" s="20">
        <v>3089</v>
      </c>
      <c r="F10" s="35">
        <f t="shared" si="0"/>
        <v>0</v>
      </c>
      <c r="G10" s="20">
        <v>3089</v>
      </c>
      <c r="H10" s="35">
        <f t="shared" si="1"/>
        <v>0</v>
      </c>
      <c r="I10" s="20">
        <v>3089</v>
      </c>
    </row>
    <row r="11" spans="1:9" ht="18.75" customHeight="1">
      <c r="A11" s="18">
        <v>10107</v>
      </c>
      <c r="B11" s="19" t="s">
        <v>13</v>
      </c>
      <c r="C11" s="20">
        <v>21</v>
      </c>
      <c r="D11" s="35">
        <f t="shared" si="0"/>
        <v>0</v>
      </c>
      <c r="E11" s="20">
        <v>21</v>
      </c>
      <c r="F11" s="35">
        <f t="shared" si="0"/>
        <v>0</v>
      </c>
      <c r="G11" s="20">
        <v>21</v>
      </c>
      <c r="H11" s="35">
        <f t="shared" si="1"/>
        <v>0</v>
      </c>
      <c r="I11" s="20">
        <v>21</v>
      </c>
    </row>
    <row r="12" spans="1:9" ht="18.75" customHeight="1">
      <c r="A12" s="18">
        <v>10109</v>
      </c>
      <c r="B12" s="19" t="s">
        <v>14</v>
      </c>
      <c r="C12" s="20">
        <v>11062</v>
      </c>
      <c r="D12" s="35">
        <f t="shared" si="0"/>
        <v>0</v>
      </c>
      <c r="E12" s="20">
        <v>11062</v>
      </c>
      <c r="F12" s="35">
        <f t="shared" si="0"/>
        <v>0</v>
      </c>
      <c r="G12" s="20">
        <v>11062</v>
      </c>
      <c r="H12" s="35">
        <f t="shared" si="1"/>
        <v>0</v>
      </c>
      <c r="I12" s="20">
        <v>11062</v>
      </c>
    </row>
    <row r="13" spans="1:9" ht="18.75" customHeight="1">
      <c r="A13" s="18">
        <v>10110</v>
      </c>
      <c r="B13" s="19" t="s">
        <v>15</v>
      </c>
      <c r="C13" s="20">
        <v>13404</v>
      </c>
      <c r="D13" s="35">
        <f t="shared" si="0"/>
        <v>0</v>
      </c>
      <c r="E13" s="20">
        <v>13404</v>
      </c>
      <c r="F13" s="35">
        <f t="shared" si="0"/>
        <v>0</v>
      </c>
      <c r="G13" s="20">
        <v>13404</v>
      </c>
      <c r="H13" s="35">
        <f t="shared" si="1"/>
        <v>0</v>
      </c>
      <c r="I13" s="20">
        <v>13404</v>
      </c>
    </row>
    <row r="14" spans="1:9" ht="18.75" customHeight="1">
      <c r="A14" s="18">
        <v>10111</v>
      </c>
      <c r="B14" s="19" t="s">
        <v>16</v>
      </c>
      <c r="C14" s="20">
        <v>2808</v>
      </c>
      <c r="D14" s="35">
        <f t="shared" si="0"/>
        <v>0</v>
      </c>
      <c r="E14" s="20">
        <v>2808</v>
      </c>
      <c r="F14" s="35">
        <f t="shared" si="0"/>
        <v>0</v>
      </c>
      <c r="G14" s="20">
        <v>2808</v>
      </c>
      <c r="H14" s="35">
        <f t="shared" si="1"/>
        <v>0</v>
      </c>
      <c r="I14" s="20">
        <v>2808</v>
      </c>
    </row>
    <row r="15" spans="1:9" ht="18.75" customHeight="1">
      <c r="A15" s="18">
        <v>10112</v>
      </c>
      <c r="B15" s="19" t="s">
        <v>17</v>
      </c>
      <c r="C15" s="20">
        <v>9084</v>
      </c>
      <c r="D15" s="35">
        <f t="shared" si="0"/>
        <v>0</v>
      </c>
      <c r="E15" s="20">
        <v>9084</v>
      </c>
      <c r="F15" s="35">
        <f t="shared" si="0"/>
        <v>0</v>
      </c>
      <c r="G15" s="20">
        <v>9084</v>
      </c>
      <c r="H15" s="35">
        <f t="shared" si="1"/>
        <v>0</v>
      </c>
      <c r="I15" s="20">
        <v>9084</v>
      </c>
    </row>
    <row r="16" spans="1:9" ht="18.75" customHeight="1">
      <c r="A16" s="18">
        <v>10113</v>
      </c>
      <c r="B16" s="19" t="s">
        <v>18</v>
      </c>
      <c r="C16" s="20">
        <v>21015</v>
      </c>
      <c r="D16" s="35">
        <f t="shared" si="0"/>
        <v>0</v>
      </c>
      <c r="E16" s="20">
        <v>21015</v>
      </c>
      <c r="F16" s="35">
        <f t="shared" si="0"/>
        <v>0</v>
      </c>
      <c r="G16" s="20">
        <v>21015</v>
      </c>
      <c r="H16" s="35">
        <f t="shared" si="1"/>
        <v>0</v>
      </c>
      <c r="I16" s="20">
        <v>21015</v>
      </c>
    </row>
    <row r="17" spans="1:10" ht="18.75" customHeight="1">
      <c r="A17" s="18">
        <v>10114</v>
      </c>
      <c r="B17" s="19" t="s">
        <v>19</v>
      </c>
      <c r="C17" s="20">
        <v>2534</v>
      </c>
      <c r="D17" s="35">
        <f t="shared" si="0"/>
        <v>0</v>
      </c>
      <c r="E17" s="20">
        <v>2534</v>
      </c>
      <c r="F17" s="35">
        <f t="shared" si="0"/>
        <v>0</v>
      </c>
      <c r="G17" s="20">
        <v>2534</v>
      </c>
      <c r="H17" s="35">
        <f t="shared" si="1"/>
        <v>0</v>
      </c>
      <c r="I17" s="20">
        <v>2534</v>
      </c>
    </row>
    <row r="18" spans="1:10" ht="18.75" customHeight="1">
      <c r="A18" s="18">
        <v>10118</v>
      </c>
      <c r="B18" s="19" t="s">
        <v>20</v>
      </c>
      <c r="C18" s="20">
        <v>893</v>
      </c>
      <c r="D18" s="35">
        <f t="shared" si="0"/>
        <v>0</v>
      </c>
      <c r="E18" s="20">
        <v>893</v>
      </c>
      <c r="F18" s="35">
        <f t="shared" si="0"/>
        <v>0</v>
      </c>
      <c r="G18" s="20">
        <v>893</v>
      </c>
      <c r="H18" s="35">
        <f t="shared" si="1"/>
        <v>0</v>
      </c>
      <c r="I18" s="20">
        <v>893</v>
      </c>
    </row>
    <row r="19" spans="1:10" ht="18.75" customHeight="1">
      <c r="A19" s="18">
        <v>10119</v>
      </c>
      <c r="B19" s="19" t="s">
        <v>21</v>
      </c>
      <c r="C19" s="20">
        <v>21100</v>
      </c>
      <c r="D19" s="35">
        <f t="shared" si="0"/>
        <v>0</v>
      </c>
      <c r="E19" s="20">
        <v>21100</v>
      </c>
      <c r="F19" s="35">
        <f t="shared" si="0"/>
        <v>0</v>
      </c>
      <c r="G19" s="20">
        <v>21100</v>
      </c>
      <c r="H19" s="35">
        <f t="shared" si="1"/>
        <v>0</v>
      </c>
      <c r="I19" s="20">
        <v>21100</v>
      </c>
    </row>
    <row r="20" spans="1:10" ht="18.75" customHeight="1">
      <c r="A20" s="18">
        <v>10121</v>
      </c>
      <c r="B20" s="19" t="s">
        <v>22</v>
      </c>
      <c r="C20" s="20">
        <v>64</v>
      </c>
      <c r="D20" s="35">
        <f t="shared" si="0"/>
        <v>0</v>
      </c>
      <c r="E20" s="20">
        <v>64</v>
      </c>
      <c r="F20" s="35">
        <f t="shared" si="0"/>
        <v>0</v>
      </c>
      <c r="G20" s="20">
        <v>64</v>
      </c>
      <c r="H20" s="35">
        <f t="shared" si="1"/>
        <v>0</v>
      </c>
      <c r="I20" s="20">
        <v>64</v>
      </c>
    </row>
    <row r="21" spans="1:10" ht="18.75" hidden="1" customHeight="1">
      <c r="A21" s="18">
        <v>10199</v>
      </c>
      <c r="B21" s="19" t="s">
        <v>23</v>
      </c>
      <c r="C21" s="20"/>
      <c r="D21" s="35">
        <f t="shared" si="0"/>
        <v>0</v>
      </c>
      <c r="E21" s="20"/>
      <c r="F21" s="35">
        <f t="shared" si="0"/>
        <v>0</v>
      </c>
      <c r="G21" s="20"/>
      <c r="H21" s="35">
        <f t="shared" si="1"/>
        <v>0</v>
      </c>
      <c r="I21" s="20"/>
    </row>
    <row r="22" spans="1:10" ht="18.75" customHeight="1">
      <c r="A22" s="16">
        <v>103</v>
      </c>
      <c r="B22" s="17" t="s">
        <v>24</v>
      </c>
      <c r="C22" s="14">
        <f>SUBTOTAL(9,C23:C30)</f>
        <v>88936</v>
      </c>
      <c r="D22" s="34">
        <f t="shared" si="0"/>
        <v>0</v>
      </c>
      <c r="E22" s="14">
        <f>SUBTOTAL(9,E23:E30)</f>
        <v>88936</v>
      </c>
      <c r="F22" s="34">
        <f t="shared" si="0"/>
        <v>0</v>
      </c>
      <c r="G22" s="14">
        <f>SUBTOTAL(9,G23:G30)</f>
        <v>88936</v>
      </c>
      <c r="H22" s="34">
        <f t="shared" si="1"/>
        <v>0</v>
      </c>
      <c r="I22" s="14">
        <f>SUBTOTAL(9,I23:I30)</f>
        <v>88936</v>
      </c>
    </row>
    <row r="23" spans="1:10" ht="18.75" customHeight="1">
      <c r="A23" s="18">
        <v>10302</v>
      </c>
      <c r="B23" s="19" t="s">
        <v>25</v>
      </c>
      <c r="C23" s="20">
        <v>18792</v>
      </c>
      <c r="D23" s="35">
        <f t="shared" si="0"/>
        <v>0</v>
      </c>
      <c r="E23" s="20">
        <v>18792</v>
      </c>
      <c r="F23" s="35">
        <f t="shared" si="0"/>
        <v>0</v>
      </c>
      <c r="G23" s="20">
        <v>18792</v>
      </c>
      <c r="H23" s="35">
        <f t="shared" si="1"/>
        <v>0</v>
      </c>
      <c r="I23" s="20">
        <v>18792</v>
      </c>
    </row>
    <row r="24" spans="1:10" ht="18.75" customHeight="1">
      <c r="A24" s="18">
        <v>10304</v>
      </c>
      <c r="B24" s="19" t="s">
        <v>26</v>
      </c>
      <c r="C24" s="20">
        <v>5270</v>
      </c>
      <c r="D24" s="35">
        <f t="shared" si="0"/>
        <v>0</v>
      </c>
      <c r="E24" s="20">
        <v>5270</v>
      </c>
      <c r="F24" s="35">
        <f t="shared" si="0"/>
        <v>0</v>
      </c>
      <c r="G24" s="20">
        <v>5270</v>
      </c>
      <c r="H24" s="35">
        <f t="shared" si="1"/>
        <v>0</v>
      </c>
      <c r="I24" s="20">
        <v>5270</v>
      </c>
    </row>
    <row r="25" spans="1:10" ht="18.75" customHeight="1">
      <c r="A25" s="18">
        <v>10305</v>
      </c>
      <c r="B25" s="19" t="s">
        <v>27</v>
      </c>
      <c r="C25" s="20">
        <v>5930</v>
      </c>
      <c r="D25" s="35">
        <f t="shared" si="0"/>
        <v>0</v>
      </c>
      <c r="E25" s="20">
        <v>5930</v>
      </c>
      <c r="F25" s="35">
        <f t="shared" si="0"/>
        <v>0</v>
      </c>
      <c r="G25" s="20">
        <v>5930</v>
      </c>
      <c r="H25" s="35">
        <f t="shared" si="1"/>
        <v>0</v>
      </c>
      <c r="I25" s="20">
        <v>5930</v>
      </c>
    </row>
    <row r="26" spans="1:10" ht="18.75" customHeight="1">
      <c r="A26" s="18">
        <v>10306</v>
      </c>
      <c r="B26" s="19" t="s">
        <v>28</v>
      </c>
      <c r="C26" s="20">
        <v>29200</v>
      </c>
      <c r="D26" s="35">
        <f t="shared" si="0"/>
        <v>0</v>
      </c>
      <c r="E26" s="20">
        <v>29200</v>
      </c>
      <c r="F26" s="35">
        <f t="shared" si="0"/>
        <v>0</v>
      </c>
      <c r="G26" s="20">
        <v>29200</v>
      </c>
      <c r="H26" s="35">
        <f t="shared" si="1"/>
        <v>0</v>
      </c>
      <c r="I26" s="20">
        <v>29200</v>
      </c>
      <c r="J26" s="50"/>
    </row>
    <row r="27" spans="1:10" ht="18.75" customHeight="1">
      <c r="A27" s="18">
        <v>10307</v>
      </c>
      <c r="B27" s="19" t="s">
        <v>29</v>
      </c>
      <c r="C27" s="20">
        <v>27539</v>
      </c>
      <c r="D27" s="35">
        <f t="shared" si="0"/>
        <v>0</v>
      </c>
      <c r="E27" s="20">
        <v>27539</v>
      </c>
      <c r="F27" s="35">
        <f t="shared" si="0"/>
        <v>0</v>
      </c>
      <c r="G27" s="20">
        <v>27539</v>
      </c>
      <c r="H27" s="35">
        <f t="shared" si="1"/>
        <v>0</v>
      </c>
      <c r="I27" s="20">
        <v>27539</v>
      </c>
    </row>
    <row r="28" spans="1:10" ht="18.75" customHeight="1">
      <c r="A28" s="18">
        <v>10308</v>
      </c>
      <c r="B28" s="19" t="s">
        <v>30</v>
      </c>
      <c r="C28" s="20">
        <v>450</v>
      </c>
      <c r="D28" s="35">
        <f t="shared" si="0"/>
        <v>0</v>
      </c>
      <c r="E28" s="20">
        <v>450</v>
      </c>
      <c r="F28" s="35">
        <f t="shared" si="0"/>
        <v>0</v>
      </c>
      <c r="G28" s="20">
        <v>450</v>
      </c>
      <c r="H28" s="35">
        <f t="shared" si="1"/>
        <v>0</v>
      </c>
      <c r="I28" s="20">
        <v>450</v>
      </c>
      <c r="J28" s="50"/>
    </row>
    <row r="29" spans="1:10" ht="18.75" customHeight="1">
      <c r="A29" s="18">
        <v>10309</v>
      </c>
      <c r="B29" s="19" t="s">
        <v>31</v>
      </c>
      <c r="C29" s="20">
        <v>1755</v>
      </c>
      <c r="D29" s="35">
        <f t="shared" si="0"/>
        <v>0</v>
      </c>
      <c r="E29" s="20">
        <v>1755</v>
      </c>
      <c r="F29" s="35">
        <f t="shared" si="0"/>
        <v>0</v>
      </c>
      <c r="G29" s="20">
        <v>1755</v>
      </c>
      <c r="H29" s="35">
        <f t="shared" si="1"/>
        <v>0</v>
      </c>
      <c r="I29" s="20">
        <v>1755</v>
      </c>
    </row>
    <row r="30" spans="1:10" ht="18.75" hidden="1" customHeight="1">
      <c r="A30" s="18">
        <v>10399</v>
      </c>
      <c r="B30" s="19" t="s">
        <v>32</v>
      </c>
      <c r="C30" s="20"/>
      <c r="D30" s="35">
        <f t="shared" si="0"/>
        <v>0</v>
      </c>
      <c r="E30" s="20"/>
      <c r="F30" s="35">
        <f t="shared" si="0"/>
        <v>0</v>
      </c>
      <c r="G30" s="20"/>
      <c r="H30" s="35">
        <f t="shared" si="1"/>
        <v>0</v>
      </c>
      <c r="I30" s="20"/>
    </row>
    <row r="31" spans="1:10" ht="18.75" customHeight="1">
      <c r="A31" s="89" t="s">
        <v>33</v>
      </c>
      <c r="B31" s="90"/>
      <c r="C31" s="14">
        <f>C32+C38+C59</f>
        <v>56760</v>
      </c>
      <c r="D31" s="34">
        <f t="shared" si="0"/>
        <v>0</v>
      </c>
      <c r="E31" s="14">
        <f>E32+E38+E59</f>
        <v>56760</v>
      </c>
      <c r="F31" s="34">
        <f t="shared" si="0"/>
        <v>0</v>
      </c>
      <c r="G31" s="14">
        <f>G32+G38+G59</f>
        <v>56760</v>
      </c>
      <c r="H31" s="34">
        <f t="shared" si="1"/>
        <v>17108</v>
      </c>
      <c r="I31" s="14">
        <f>I32+I38+I59</f>
        <v>73868</v>
      </c>
    </row>
    <row r="32" spans="1:10" ht="18.75" customHeight="1">
      <c r="A32" s="16">
        <v>11001</v>
      </c>
      <c r="B32" s="17" t="s">
        <v>34</v>
      </c>
      <c r="C32" s="14">
        <f>SUBTOTAL(9,C33:C37)</f>
        <v>25575</v>
      </c>
      <c r="D32" s="34">
        <f t="shared" si="0"/>
        <v>0</v>
      </c>
      <c r="E32" s="14">
        <f>SUBTOTAL(9,E33:E37)</f>
        <v>25575</v>
      </c>
      <c r="F32" s="34">
        <f t="shared" si="0"/>
        <v>0</v>
      </c>
      <c r="G32" s="14">
        <f>SUBTOTAL(9,G33:G37)</f>
        <v>25575</v>
      </c>
      <c r="H32" s="34">
        <f t="shared" si="1"/>
        <v>0</v>
      </c>
      <c r="I32" s="14">
        <f>SUBTOTAL(9,I33:I37)</f>
        <v>25575</v>
      </c>
    </row>
    <row r="33" spans="1:9" ht="18.75" customHeight="1">
      <c r="A33" s="18">
        <v>1100102</v>
      </c>
      <c r="B33" s="22" t="s">
        <v>35</v>
      </c>
      <c r="C33" s="20">
        <v>1608</v>
      </c>
      <c r="D33" s="35">
        <f t="shared" si="0"/>
        <v>0</v>
      </c>
      <c r="E33" s="20">
        <v>1608</v>
      </c>
      <c r="F33" s="35">
        <f t="shared" si="0"/>
        <v>0</v>
      </c>
      <c r="G33" s="20">
        <v>1608</v>
      </c>
      <c r="H33" s="35">
        <f t="shared" si="1"/>
        <v>0</v>
      </c>
      <c r="I33" s="20">
        <v>1608</v>
      </c>
    </row>
    <row r="34" spans="1:9" ht="18.75" customHeight="1">
      <c r="A34" s="18">
        <v>1100103</v>
      </c>
      <c r="B34" s="22" t="s">
        <v>36</v>
      </c>
      <c r="C34" s="20">
        <v>1535</v>
      </c>
      <c r="D34" s="35">
        <f t="shared" si="0"/>
        <v>0</v>
      </c>
      <c r="E34" s="20">
        <v>1535</v>
      </c>
      <c r="F34" s="35">
        <f t="shared" si="0"/>
        <v>0</v>
      </c>
      <c r="G34" s="20">
        <v>1535</v>
      </c>
      <c r="H34" s="35">
        <f t="shared" si="1"/>
        <v>0</v>
      </c>
      <c r="I34" s="20">
        <v>1535</v>
      </c>
    </row>
    <row r="35" spans="1:9" ht="18.75" customHeight="1">
      <c r="A35" s="18">
        <v>1100104</v>
      </c>
      <c r="B35" s="22" t="s">
        <v>37</v>
      </c>
      <c r="C35" s="20">
        <v>8199</v>
      </c>
      <c r="D35" s="35">
        <f t="shared" si="0"/>
        <v>0</v>
      </c>
      <c r="E35" s="20">
        <v>8199</v>
      </c>
      <c r="F35" s="35">
        <f t="shared" si="0"/>
        <v>0</v>
      </c>
      <c r="G35" s="20">
        <v>8199</v>
      </c>
      <c r="H35" s="35">
        <f t="shared" si="1"/>
        <v>0</v>
      </c>
      <c r="I35" s="20">
        <v>8199</v>
      </c>
    </row>
    <row r="36" spans="1:9" ht="18.75" customHeight="1">
      <c r="A36" s="18">
        <v>1100106</v>
      </c>
      <c r="B36" s="22" t="s">
        <v>38</v>
      </c>
      <c r="C36" s="20">
        <v>10829</v>
      </c>
      <c r="D36" s="35">
        <f t="shared" si="0"/>
        <v>0</v>
      </c>
      <c r="E36" s="20">
        <v>10829</v>
      </c>
      <c r="F36" s="35">
        <f t="shared" si="0"/>
        <v>0</v>
      </c>
      <c r="G36" s="20">
        <v>10829</v>
      </c>
      <c r="H36" s="35">
        <f t="shared" si="1"/>
        <v>0</v>
      </c>
      <c r="I36" s="20">
        <v>10829</v>
      </c>
    </row>
    <row r="37" spans="1:9" ht="18.75" customHeight="1">
      <c r="A37" s="23">
        <v>1100199</v>
      </c>
      <c r="B37" s="23" t="s">
        <v>39</v>
      </c>
      <c r="C37" s="20">
        <v>3404</v>
      </c>
      <c r="D37" s="35">
        <f t="shared" si="0"/>
        <v>0</v>
      </c>
      <c r="E37" s="20">
        <v>3404</v>
      </c>
      <c r="F37" s="35">
        <f t="shared" si="0"/>
        <v>0</v>
      </c>
      <c r="G37" s="20">
        <v>3404</v>
      </c>
      <c r="H37" s="35">
        <f t="shared" si="1"/>
        <v>0</v>
      </c>
      <c r="I37" s="20">
        <v>3404</v>
      </c>
    </row>
    <row r="38" spans="1:9" ht="18.75" customHeight="1">
      <c r="A38" s="16">
        <v>11002</v>
      </c>
      <c r="B38" s="17" t="s">
        <v>40</v>
      </c>
      <c r="C38" s="14">
        <f>SUBTOTAL(9,C39:C58)</f>
        <v>23585</v>
      </c>
      <c r="D38" s="34">
        <f t="shared" si="0"/>
        <v>0</v>
      </c>
      <c r="E38" s="14">
        <f>SUBTOTAL(9,E39:E58)</f>
        <v>23585</v>
      </c>
      <c r="F38" s="34">
        <f t="shared" si="0"/>
        <v>0</v>
      </c>
      <c r="G38" s="14">
        <f>SUBTOTAL(9,G39:G58)</f>
        <v>23585</v>
      </c>
      <c r="H38" s="34">
        <f t="shared" si="1"/>
        <v>9848</v>
      </c>
      <c r="I38" s="14">
        <f>SUBTOTAL(9,I39:I58)</f>
        <v>33433</v>
      </c>
    </row>
    <row r="39" spans="1:9" ht="18.75" customHeight="1">
      <c r="A39" s="18">
        <v>1100202</v>
      </c>
      <c r="B39" s="22" t="s">
        <v>41</v>
      </c>
      <c r="C39" s="20">
        <v>1276</v>
      </c>
      <c r="D39" s="35">
        <f t="shared" si="0"/>
        <v>0</v>
      </c>
      <c r="E39" s="20">
        <v>1276</v>
      </c>
      <c r="F39" s="35">
        <f t="shared" si="0"/>
        <v>0</v>
      </c>
      <c r="G39" s="20">
        <v>1276</v>
      </c>
      <c r="H39" s="35">
        <f t="shared" si="1"/>
        <v>901</v>
      </c>
      <c r="I39" s="20">
        <v>2177</v>
      </c>
    </row>
    <row r="40" spans="1:9" ht="18.75" customHeight="1">
      <c r="A40" s="18">
        <v>1100207</v>
      </c>
      <c r="B40" s="22" t="s">
        <v>42</v>
      </c>
      <c r="C40" s="35">
        <v>0</v>
      </c>
      <c r="D40" s="35">
        <f t="shared" si="0"/>
        <v>0</v>
      </c>
      <c r="E40" s="35">
        <v>0</v>
      </c>
      <c r="F40" s="35">
        <f t="shared" si="0"/>
        <v>0</v>
      </c>
      <c r="G40" s="35">
        <v>0</v>
      </c>
      <c r="H40" s="35">
        <f t="shared" si="1"/>
        <v>3298</v>
      </c>
      <c r="I40" s="20">
        <v>3298</v>
      </c>
    </row>
    <row r="41" spans="1:9" ht="18.75" customHeight="1">
      <c r="A41" s="24">
        <v>1100208</v>
      </c>
      <c r="B41" s="25" t="s">
        <v>43</v>
      </c>
      <c r="C41" s="20">
        <v>42</v>
      </c>
      <c r="D41" s="35">
        <f t="shared" si="0"/>
        <v>0</v>
      </c>
      <c r="E41" s="20">
        <v>42</v>
      </c>
      <c r="F41" s="35">
        <f t="shared" si="0"/>
        <v>0</v>
      </c>
      <c r="G41" s="20">
        <v>42</v>
      </c>
      <c r="H41" s="35">
        <f t="shared" si="1"/>
        <v>1986</v>
      </c>
      <c r="I41" s="20">
        <v>2028</v>
      </c>
    </row>
    <row r="42" spans="1:9" ht="18.75" customHeight="1">
      <c r="A42" s="23">
        <v>1100214</v>
      </c>
      <c r="B42" s="26" t="s">
        <v>44</v>
      </c>
      <c r="C42" s="20">
        <v>2849</v>
      </c>
      <c r="D42" s="35">
        <f t="shared" si="0"/>
        <v>0</v>
      </c>
      <c r="E42" s="20">
        <v>2849</v>
      </c>
      <c r="F42" s="35">
        <f t="shared" si="0"/>
        <v>0</v>
      </c>
      <c r="G42" s="20">
        <v>2849</v>
      </c>
      <c r="H42" s="35">
        <f t="shared" si="1"/>
        <v>0</v>
      </c>
      <c r="I42" s="20">
        <v>2849</v>
      </c>
    </row>
    <row r="43" spans="1:9" ht="18.75" hidden="1" customHeight="1">
      <c r="A43" s="23">
        <v>1100221</v>
      </c>
      <c r="B43" s="26" t="s">
        <v>45</v>
      </c>
      <c r="C43" s="20"/>
      <c r="D43" s="35">
        <f t="shared" si="0"/>
        <v>0</v>
      </c>
      <c r="E43" s="20"/>
      <c r="F43" s="35">
        <f t="shared" si="0"/>
        <v>0</v>
      </c>
      <c r="G43" s="20"/>
      <c r="H43" s="35">
        <f t="shared" si="1"/>
        <v>0</v>
      </c>
      <c r="I43" s="20"/>
    </row>
    <row r="44" spans="1:9" ht="18.75" hidden="1" customHeight="1">
      <c r="A44" s="23">
        <v>1100222</v>
      </c>
      <c r="B44" s="26" t="s">
        <v>46</v>
      </c>
      <c r="C44" s="20"/>
      <c r="D44" s="35">
        <f t="shared" si="0"/>
        <v>0</v>
      </c>
      <c r="E44" s="20"/>
      <c r="F44" s="35">
        <f t="shared" si="0"/>
        <v>0</v>
      </c>
      <c r="G44" s="20"/>
      <c r="H44" s="35">
        <f t="shared" si="1"/>
        <v>0</v>
      </c>
      <c r="I44" s="20"/>
    </row>
    <row r="45" spans="1:9" ht="18.75" hidden="1" customHeight="1">
      <c r="A45" s="23">
        <v>1100223</v>
      </c>
      <c r="B45" s="26" t="s">
        <v>47</v>
      </c>
      <c r="C45" s="20"/>
      <c r="D45" s="35">
        <f t="shared" si="0"/>
        <v>0</v>
      </c>
      <c r="E45" s="20"/>
      <c r="F45" s="35">
        <f t="shared" si="0"/>
        <v>0</v>
      </c>
      <c r="G45" s="20"/>
      <c r="H45" s="35">
        <f t="shared" si="1"/>
        <v>0</v>
      </c>
      <c r="I45" s="20"/>
    </row>
    <row r="46" spans="1:9" ht="18.75" hidden="1" customHeight="1">
      <c r="A46" s="23">
        <v>1100224</v>
      </c>
      <c r="B46" s="26" t="s">
        <v>48</v>
      </c>
      <c r="C46" s="20"/>
      <c r="D46" s="35">
        <f t="shared" si="0"/>
        <v>0</v>
      </c>
      <c r="E46" s="20"/>
      <c r="F46" s="35">
        <f t="shared" si="0"/>
        <v>0</v>
      </c>
      <c r="G46" s="20"/>
      <c r="H46" s="35">
        <f t="shared" si="1"/>
        <v>0</v>
      </c>
      <c r="I46" s="20"/>
    </row>
    <row r="47" spans="1:9" ht="18.75" customHeight="1">
      <c r="A47" s="23">
        <v>1100227</v>
      </c>
      <c r="B47" s="26" t="s">
        <v>49</v>
      </c>
      <c r="C47" s="20">
        <f>1712-1111</f>
        <v>601</v>
      </c>
      <c r="D47" s="35">
        <f t="shared" si="0"/>
        <v>0</v>
      </c>
      <c r="E47" s="20">
        <f>1712-1111</f>
        <v>601</v>
      </c>
      <c r="F47" s="35">
        <f t="shared" si="0"/>
        <v>0</v>
      </c>
      <c r="G47" s="20">
        <f>1712-1111</f>
        <v>601</v>
      </c>
      <c r="H47" s="35">
        <f t="shared" si="1"/>
        <v>61</v>
      </c>
      <c r="I47" s="20">
        <v>662</v>
      </c>
    </row>
    <row r="48" spans="1:9" ht="18.75" customHeight="1">
      <c r="A48" s="23">
        <v>1100231</v>
      </c>
      <c r="B48" s="26" t="s">
        <v>1238</v>
      </c>
      <c r="C48" s="35">
        <v>0</v>
      </c>
      <c r="D48" s="35">
        <f t="shared" si="0"/>
        <v>0</v>
      </c>
      <c r="E48" s="35">
        <v>0</v>
      </c>
      <c r="F48" s="35">
        <f t="shared" si="0"/>
        <v>0</v>
      </c>
      <c r="G48" s="35">
        <v>0</v>
      </c>
      <c r="H48" s="35">
        <f t="shared" si="1"/>
        <v>12</v>
      </c>
      <c r="I48" s="20">
        <v>12</v>
      </c>
    </row>
    <row r="49" spans="1:9" ht="18.75" customHeight="1">
      <c r="A49" s="23">
        <v>1100244</v>
      </c>
      <c r="B49" s="26" t="s">
        <v>50</v>
      </c>
      <c r="C49" s="35">
        <v>0</v>
      </c>
      <c r="D49" s="35">
        <f t="shared" si="0"/>
        <v>0</v>
      </c>
      <c r="E49" s="35">
        <v>0</v>
      </c>
      <c r="F49" s="35">
        <f t="shared" si="0"/>
        <v>0</v>
      </c>
      <c r="G49" s="35">
        <v>0</v>
      </c>
      <c r="H49" s="35">
        <f t="shared" si="1"/>
        <v>35</v>
      </c>
      <c r="I49" s="20">
        <v>35</v>
      </c>
    </row>
    <row r="50" spans="1:9" ht="18.75" customHeight="1">
      <c r="A50" s="23">
        <v>1100245</v>
      </c>
      <c r="B50" s="26" t="s">
        <v>51</v>
      </c>
      <c r="C50" s="20">
        <v>6349</v>
      </c>
      <c r="D50" s="35">
        <f t="shared" si="0"/>
        <v>0</v>
      </c>
      <c r="E50" s="20">
        <v>6349</v>
      </c>
      <c r="F50" s="35">
        <f t="shared" si="0"/>
        <v>0</v>
      </c>
      <c r="G50" s="20">
        <v>6349</v>
      </c>
      <c r="H50" s="35">
        <f t="shared" si="1"/>
        <v>-2506</v>
      </c>
      <c r="I50" s="20">
        <v>3843</v>
      </c>
    </row>
    <row r="51" spans="1:9" ht="28.5" customHeight="1">
      <c r="A51" s="23">
        <v>1100247</v>
      </c>
      <c r="B51" s="57" t="s">
        <v>52</v>
      </c>
      <c r="C51" s="35">
        <v>0</v>
      </c>
      <c r="D51" s="35">
        <f t="shared" si="0"/>
        <v>0</v>
      </c>
      <c r="E51" s="35">
        <v>0</v>
      </c>
      <c r="F51" s="35">
        <f t="shared" si="0"/>
        <v>0</v>
      </c>
      <c r="G51" s="35">
        <v>0</v>
      </c>
      <c r="H51" s="35">
        <f t="shared" si="1"/>
        <v>196</v>
      </c>
      <c r="I51" s="20">
        <v>196</v>
      </c>
    </row>
    <row r="52" spans="1:9" ht="28.5" customHeight="1">
      <c r="A52" s="23">
        <v>1100248</v>
      </c>
      <c r="B52" s="57" t="s">
        <v>53</v>
      </c>
      <c r="C52" s="20">
        <v>6619</v>
      </c>
      <c r="D52" s="35">
        <f t="shared" si="0"/>
        <v>0</v>
      </c>
      <c r="E52" s="20">
        <v>6619</v>
      </c>
      <c r="F52" s="35">
        <f t="shared" si="0"/>
        <v>0</v>
      </c>
      <c r="G52" s="20">
        <v>6619</v>
      </c>
      <c r="H52" s="35">
        <f t="shared" si="1"/>
        <v>533</v>
      </c>
      <c r="I52" s="20">
        <v>7152</v>
      </c>
    </row>
    <row r="53" spans="1:9" ht="18.75" customHeight="1">
      <c r="A53" s="23">
        <v>1100249</v>
      </c>
      <c r="B53" s="26" t="s">
        <v>54</v>
      </c>
      <c r="C53" s="20">
        <v>23</v>
      </c>
      <c r="D53" s="35">
        <f t="shared" si="0"/>
        <v>0</v>
      </c>
      <c r="E53" s="20">
        <v>23</v>
      </c>
      <c r="F53" s="35">
        <f t="shared" si="0"/>
        <v>0</v>
      </c>
      <c r="G53" s="20">
        <v>23</v>
      </c>
      <c r="H53" s="35">
        <f t="shared" si="1"/>
        <v>4905</v>
      </c>
      <c r="I53" s="20">
        <v>4928</v>
      </c>
    </row>
    <row r="54" spans="1:9" ht="18.75" customHeight="1">
      <c r="A54" s="23">
        <v>1100250</v>
      </c>
      <c r="B54" s="26" t="s">
        <v>55</v>
      </c>
      <c r="C54" s="35">
        <v>0</v>
      </c>
      <c r="D54" s="35">
        <f t="shared" si="0"/>
        <v>0</v>
      </c>
      <c r="E54" s="35">
        <v>0</v>
      </c>
      <c r="F54" s="35">
        <f t="shared" si="0"/>
        <v>0</v>
      </c>
      <c r="G54" s="35">
        <v>0</v>
      </c>
      <c r="H54" s="35">
        <f t="shared" si="1"/>
        <v>400</v>
      </c>
      <c r="I54" s="20">
        <v>400</v>
      </c>
    </row>
    <row r="55" spans="1:9" ht="18.75" customHeight="1">
      <c r="A55" s="23">
        <v>1100252</v>
      </c>
      <c r="B55" s="26" t="s">
        <v>56</v>
      </c>
      <c r="C55" s="20">
        <v>5735</v>
      </c>
      <c r="D55" s="35">
        <f t="shared" si="0"/>
        <v>0</v>
      </c>
      <c r="E55" s="20">
        <v>5735</v>
      </c>
      <c r="F55" s="35">
        <f t="shared" si="0"/>
        <v>0</v>
      </c>
      <c r="G55" s="20">
        <v>5735</v>
      </c>
      <c r="H55" s="35">
        <f t="shared" si="1"/>
        <v>-1076</v>
      </c>
      <c r="I55" s="20">
        <v>4659</v>
      </c>
    </row>
    <row r="56" spans="1:9" ht="18.75" customHeight="1">
      <c r="A56" s="23">
        <v>1100253</v>
      </c>
      <c r="B56" s="26" t="s">
        <v>1237</v>
      </c>
      <c r="C56" s="35">
        <v>0</v>
      </c>
      <c r="D56" s="35">
        <f t="shared" si="0"/>
        <v>0</v>
      </c>
      <c r="E56" s="35">
        <v>0</v>
      </c>
      <c r="F56" s="35">
        <f t="shared" si="0"/>
        <v>0</v>
      </c>
      <c r="G56" s="35">
        <v>0</v>
      </c>
      <c r="H56" s="35">
        <f t="shared" si="0"/>
        <v>253</v>
      </c>
      <c r="I56" s="20">
        <v>253</v>
      </c>
    </row>
    <row r="57" spans="1:9" ht="18.75" customHeight="1">
      <c r="A57" s="23">
        <v>1100258</v>
      </c>
      <c r="B57" s="26" t="s">
        <v>57</v>
      </c>
      <c r="C57" s="35">
        <v>0</v>
      </c>
      <c r="D57" s="35">
        <f t="shared" si="0"/>
        <v>0</v>
      </c>
      <c r="E57" s="35">
        <v>0</v>
      </c>
      <c r="F57" s="35">
        <f t="shared" si="0"/>
        <v>0</v>
      </c>
      <c r="G57" s="35">
        <v>0</v>
      </c>
      <c r="H57" s="35">
        <f t="shared" si="1"/>
        <v>41</v>
      </c>
      <c r="I57" s="20">
        <v>41</v>
      </c>
    </row>
    <row r="58" spans="1:9" ht="18.75" customHeight="1">
      <c r="A58" s="23">
        <v>1100299</v>
      </c>
      <c r="B58" s="26" t="s">
        <v>58</v>
      </c>
      <c r="C58" s="20">
        <v>91</v>
      </c>
      <c r="D58" s="35">
        <f t="shared" si="0"/>
        <v>0</v>
      </c>
      <c r="E58" s="20">
        <v>91</v>
      </c>
      <c r="F58" s="35">
        <f t="shared" si="0"/>
        <v>0</v>
      </c>
      <c r="G58" s="20">
        <v>91</v>
      </c>
      <c r="H58" s="35">
        <f t="shared" si="1"/>
        <v>809</v>
      </c>
      <c r="I58" s="20">
        <v>900</v>
      </c>
    </row>
    <row r="59" spans="1:9" ht="18.75" customHeight="1">
      <c r="A59" s="27">
        <v>11003</v>
      </c>
      <c r="B59" s="27" t="s">
        <v>59</v>
      </c>
      <c r="C59" s="14">
        <v>7600</v>
      </c>
      <c r="D59" s="34">
        <f t="shared" si="0"/>
        <v>0</v>
      </c>
      <c r="E59" s="14">
        <v>7600</v>
      </c>
      <c r="F59" s="34">
        <f t="shared" si="0"/>
        <v>0</v>
      </c>
      <c r="G59" s="14">
        <v>7600</v>
      </c>
      <c r="H59" s="34">
        <f t="shared" si="1"/>
        <v>7260</v>
      </c>
      <c r="I59" s="14">
        <v>14860</v>
      </c>
    </row>
    <row r="60" spans="1:9" ht="18.75" customHeight="1">
      <c r="A60" s="104" t="s">
        <v>60</v>
      </c>
      <c r="B60" s="105"/>
      <c r="C60" s="34">
        <f>C61</f>
        <v>0</v>
      </c>
      <c r="D60" s="15">
        <f t="shared" si="0"/>
        <v>17606</v>
      </c>
      <c r="E60" s="14">
        <f>E61</f>
        <v>17606</v>
      </c>
      <c r="F60" s="34">
        <f t="shared" si="0"/>
        <v>0</v>
      </c>
      <c r="G60" s="14">
        <f>G61</f>
        <v>17606</v>
      </c>
      <c r="H60" s="34">
        <f t="shared" si="1"/>
        <v>0</v>
      </c>
      <c r="I60" s="14">
        <f>I61</f>
        <v>17606</v>
      </c>
    </row>
    <row r="61" spans="1:9" ht="18.75" customHeight="1">
      <c r="A61" s="27">
        <v>1101101</v>
      </c>
      <c r="B61" s="28" t="s">
        <v>61</v>
      </c>
      <c r="C61" s="34">
        <f>C62</f>
        <v>0</v>
      </c>
      <c r="D61" s="15">
        <f t="shared" si="0"/>
        <v>17606</v>
      </c>
      <c r="E61" s="14">
        <f>E62</f>
        <v>17606</v>
      </c>
      <c r="F61" s="34">
        <f t="shared" si="0"/>
        <v>0</v>
      </c>
      <c r="G61" s="14">
        <f>G62</f>
        <v>17606</v>
      </c>
      <c r="H61" s="34">
        <f t="shared" si="1"/>
        <v>0</v>
      </c>
      <c r="I61" s="14">
        <f>I62</f>
        <v>17606</v>
      </c>
    </row>
    <row r="62" spans="1:9" ht="18.75" customHeight="1">
      <c r="A62" s="23">
        <v>110110101</v>
      </c>
      <c r="B62" s="29" t="s">
        <v>62</v>
      </c>
      <c r="C62" s="34">
        <v>0</v>
      </c>
      <c r="D62" s="21">
        <f t="shared" si="0"/>
        <v>17606</v>
      </c>
      <c r="E62" s="20">
        <v>17606</v>
      </c>
      <c r="F62" s="35">
        <f t="shared" si="0"/>
        <v>0</v>
      </c>
      <c r="G62" s="20">
        <v>17606</v>
      </c>
      <c r="H62" s="35">
        <f t="shared" si="1"/>
        <v>0</v>
      </c>
      <c r="I62" s="20">
        <v>17606</v>
      </c>
    </row>
    <row r="63" spans="1:9" ht="18.75" customHeight="1">
      <c r="A63" s="104" t="s">
        <v>1232</v>
      </c>
      <c r="B63" s="105"/>
      <c r="C63" s="14">
        <f>C64</f>
        <v>14115</v>
      </c>
      <c r="D63" s="34">
        <f t="shared" si="0"/>
        <v>0</v>
      </c>
      <c r="E63" s="14">
        <f>E64</f>
        <v>14115</v>
      </c>
      <c r="F63" s="34">
        <f t="shared" si="0"/>
        <v>0</v>
      </c>
      <c r="G63" s="14">
        <f>G64</f>
        <v>14115</v>
      </c>
      <c r="H63" s="34">
        <f t="shared" si="1"/>
        <v>1961</v>
      </c>
      <c r="I63" s="14">
        <f>I64</f>
        <v>16076</v>
      </c>
    </row>
    <row r="64" spans="1:9" ht="18.75" customHeight="1">
      <c r="A64" s="27">
        <v>11008</v>
      </c>
      <c r="B64" s="30" t="s">
        <v>63</v>
      </c>
      <c r="C64" s="14">
        <v>14115</v>
      </c>
      <c r="D64" s="34">
        <f t="shared" si="0"/>
        <v>0</v>
      </c>
      <c r="E64" s="14">
        <v>14115</v>
      </c>
      <c r="F64" s="34">
        <f t="shared" si="0"/>
        <v>0</v>
      </c>
      <c r="G64" s="14">
        <v>14115</v>
      </c>
      <c r="H64" s="34">
        <f t="shared" si="1"/>
        <v>1961</v>
      </c>
      <c r="I64" s="14">
        <v>16076</v>
      </c>
    </row>
    <row r="65" spans="1:9" ht="18.75" customHeight="1">
      <c r="A65" s="89" t="s">
        <v>64</v>
      </c>
      <c r="B65" s="90"/>
      <c r="C65" s="14">
        <f>C66</f>
        <v>136462</v>
      </c>
      <c r="D65" s="15">
        <f t="shared" si="0"/>
        <v>-17606</v>
      </c>
      <c r="E65" s="14">
        <f>E66</f>
        <v>118856</v>
      </c>
      <c r="F65" s="34">
        <f t="shared" si="0"/>
        <v>0</v>
      </c>
      <c r="G65" s="14">
        <f>G66</f>
        <v>118856</v>
      </c>
      <c r="H65" s="34">
        <f t="shared" si="1"/>
        <v>-59256</v>
      </c>
      <c r="I65" s="14">
        <f>I66</f>
        <v>59600</v>
      </c>
    </row>
    <row r="66" spans="1:9" ht="18.75" customHeight="1">
      <c r="A66" s="16">
        <v>1100901</v>
      </c>
      <c r="B66" s="17" t="s">
        <v>65</v>
      </c>
      <c r="C66" s="14">
        <f>SUBTOTAL(9,C67:C68)</f>
        <v>136462</v>
      </c>
      <c r="D66" s="15">
        <f t="shared" si="0"/>
        <v>-17606</v>
      </c>
      <c r="E66" s="14">
        <f>SUBTOTAL(9,E67:E68)</f>
        <v>118856</v>
      </c>
      <c r="F66" s="34">
        <f t="shared" si="0"/>
        <v>0</v>
      </c>
      <c r="G66" s="14">
        <f>SUBTOTAL(9,G67:G68)</f>
        <v>118856</v>
      </c>
      <c r="H66" s="34">
        <f t="shared" si="1"/>
        <v>-59256</v>
      </c>
      <c r="I66" s="14">
        <f>SUBTOTAL(9,I67:I68)</f>
        <v>59600</v>
      </c>
    </row>
    <row r="67" spans="1:9" ht="18.75" customHeight="1">
      <c r="A67" s="18">
        <v>110090102</v>
      </c>
      <c r="B67" s="19" t="s">
        <v>66</v>
      </c>
      <c r="C67" s="20">
        <v>133162</v>
      </c>
      <c r="D67" s="21">
        <f t="shared" si="0"/>
        <v>-17606</v>
      </c>
      <c r="E67" s="20">
        <v>115556</v>
      </c>
      <c r="F67" s="35">
        <f t="shared" si="0"/>
        <v>0</v>
      </c>
      <c r="G67" s="20">
        <v>115556</v>
      </c>
      <c r="H67" s="35">
        <f t="shared" si="1"/>
        <v>-60556</v>
      </c>
      <c r="I67" s="20">
        <v>55000</v>
      </c>
    </row>
    <row r="68" spans="1:9" ht="18.75" customHeight="1">
      <c r="A68" s="18">
        <v>110090199</v>
      </c>
      <c r="B68" s="19" t="s">
        <v>67</v>
      </c>
      <c r="C68" s="20">
        <v>3300</v>
      </c>
      <c r="D68" s="35">
        <f t="shared" si="0"/>
        <v>0</v>
      </c>
      <c r="E68" s="20">
        <v>3300</v>
      </c>
      <c r="F68" s="35">
        <f t="shared" si="0"/>
        <v>0</v>
      </c>
      <c r="G68" s="20">
        <v>3300</v>
      </c>
      <c r="H68" s="35">
        <f t="shared" si="1"/>
        <v>1300</v>
      </c>
      <c r="I68" s="20">
        <v>4600</v>
      </c>
    </row>
    <row r="69" spans="1:9" ht="18.75" customHeight="1">
      <c r="A69" s="89" t="s">
        <v>68</v>
      </c>
      <c r="B69" s="90"/>
      <c r="C69" s="14">
        <f>C70</f>
        <v>1954</v>
      </c>
      <c r="D69" s="34">
        <f t="shared" si="0"/>
        <v>0</v>
      </c>
      <c r="E69" s="14">
        <f>E70</f>
        <v>1954</v>
      </c>
      <c r="F69" s="15">
        <f t="shared" si="0"/>
        <v>1633</v>
      </c>
      <c r="G69" s="14">
        <f>G70</f>
        <v>3587</v>
      </c>
      <c r="H69" s="34">
        <f t="shared" si="1"/>
        <v>0</v>
      </c>
      <c r="I69" s="14">
        <f>I70</f>
        <v>3587</v>
      </c>
    </row>
    <row r="70" spans="1:9" ht="18.75" customHeight="1">
      <c r="A70" s="18">
        <v>11015</v>
      </c>
      <c r="B70" s="19" t="s">
        <v>69</v>
      </c>
      <c r="C70" s="20">
        <v>1954</v>
      </c>
      <c r="D70" s="35">
        <f t="shared" si="0"/>
        <v>0</v>
      </c>
      <c r="E70" s="20">
        <v>1954</v>
      </c>
      <c r="F70" s="21">
        <f t="shared" si="0"/>
        <v>1633</v>
      </c>
      <c r="G70" s="20">
        <v>3587</v>
      </c>
      <c r="H70" s="35">
        <f t="shared" si="1"/>
        <v>0</v>
      </c>
      <c r="I70" s="20">
        <v>3587</v>
      </c>
    </row>
    <row r="71" spans="1:9" ht="18.75" customHeight="1">
      <c r="A71" s="89" t="s">
        <v>1240</v>
      </c>
      <c r="B71" s="90"/>
      <c r="C71" s="14">
        <v>6420</v>
      </c>
      <c r="D71" s="34">
        <f t="shared" si="0"/>
        <v>0</v>
      </c>
      <c r="E71" s="14">
        <v>6420</v>
      </c>
      <c r="F71" s="34">
        <f t="shared" si="0"/>
        <v>0</v>
      </c>
      <c r="G71" s="14">
        <v>6420</v>
      </c>
      <c r="H71" s="34">
        <f t="shared" si="1"/>
        <v>0</v>
      </c>
      <c r="I71" s="14">
        <v>6420</v>
      </c>
    </row>
    <row r="72" spans="1:9" ht="18.75" customHeight="1">
      <c r="A72" s="99" t="s">
        <v>70</v>
      </c>
      <c r="B72" s="99"/>
      <c r="C72" s="31">
        <f>C6+C31+C65+C69+C71+C63+C60</f>
        <v>434764</v>
      </c>
      <c r="D72" s="34">
        <f t="shared" si="0"/>
        <v>0</v>
      </c>
      <c r="E72" s="31">
        <f>E6+E31+E65+E69+E71+E63+E60</f>
        <v>434764</v>
      </c>
      <c r="F72" s="34">
        <f t="shared" si="0"/>
        <v>1633</v>
      </c>
      <c r="G72" s="31">
        <f>G6+G31+G65+G69+G71+G63+G60</f>
        <v>436397</v>
      </c>
      <c r="H72" s="34">
        <f t="shared" si="1"/>
        <v>-40187</v>
      </c>
      <c r="I72" s="31">
        <f>I6+I31+I65+I69+I71+I63+I60</f>
        <v>396210</v>
      </c>
    </row>
  </sheetData>
  <mergeCells count="15">
    <mergeCell ref="A72:B72"/>
    <mergeCell ref="C4:C5"/>
    <mergeCell ref="B4:B5"/>
    <mergeCell ref="A4:A5"/>
    <mergeCell ref="A6:B6"/>
    <mergeCell ref="A31:B31"/>
    <mergeCell ref="A60:B60"/>
    <mergeCell ref="A63:B63"/>
    <mergeCell ref="A65:B65"/>
    <mergeCell ref="A2:I2"/>
    <mergeCell ref="H4:I4"/>
    <mergeCell ref="F4:G4"/>
    <mergeCell ref="A69:B69"/>
    <mergeCell ref="A71:B71"/>
    <mergeCell ref="D4:E4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82" fitToHeight="0" orientation="portrait" verticalDpi="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83"/>
  <sheetViews>
    <sheetView topLeftCell="A1344" workbookViewId="0">
      <selection activeCell="L1382" sqref="L1382"/>
    </sheetView>
  </sheetViews>
  <sheetFormatPr defaultRowHeight="13.5"/>
  <cols>
    <col min="1" max="1" width="12.5" customWidth="1"/>
    <col min="2" max="2" width="36.75" customWidth="1"/>
    <col min="3" max="5" width="9.875" customWidth="1"/>
    <col min="6" max="6" width="11.375" customWidth="1"/>
    <col min="7" max="7" width="9.875" customWidth="1"/>
    <col min="8" max="8" width="11.125" customWidth="1"/>
    <col min="9" max="9" width="10.375" customWidth="1"/>
  </cols>
  <sheetData>
    <row r="1" spans="1:11" ht="14.25">
      <c r="A1" s="1" t="s">
        <v>1274</v>
      </c>
    </row>
    <row r="2" spans="1:11" ht="32.25" customHeight="1">
      <c r="A2" s="96" t="s">
        <v>159</v>
      </c>
      <c r="B2" s="96"/>
      <c r="C2" s="96"/>
      <c r="D2" s="96"/>
      <c r="E2" s="96"/>
      <c r="F2" s="96"/>
      <c r="G2" s="96"/>
      <c r="H2" s="96"/>
      <c r="I2" s="96"/>
    </row>
    <row r="3" spans="1:11" ht="18.75" customHeight="1">
      <c r="A3" s="111" t="s">
        <v>160</v>
      </c>
      <c r="B3" s="111"/>
      <c r="C3" s="111"/>
      <c r="D3" s="111"/>
      <c r="E3" s="111"/>
      <c r="F3" s="111"/>
      <c r="G3" s="111"/>
      <c r="H3" s="111"/>
      <c r="I3" s="111"/>
    </row>
    <row r="4" spans="1:11" ht="18.75" customHeight="1">
      <c r="E4" s="12"/>
      <c r="G4" s="12"/>
      <c r="I4" s="12" t="s">
        <v>161</v>
      </c>
    </row>
    <row r="5" spans="1:11" ht="30" customHeight="1">
      <c r="A5" s="106" t="s">
        <v>81</v>
      </c>
      <c r="B5" s="106" t="s">
        <v>82</v>
      </c>
      <c r="C5" s="108" t="s">
        <v>83</v>
      </c>
      <c r="D5" s="97" t="s">
        <v>72</v>
      </c>
      <c r="E5" s="98"/>
      <c r="F5" s="97" t="s">
        <v>73</v>
      </c>
      <c r="G5" s="98"/>
      <c r="H5" s="97" t="s">
        <v>1234</v>
      </c>
      <c r="I5" s="98"/>
    </row>
    <row r="6" spans="1:11" ht="30" customHeight="1">
      <c r="A6" s="107"/>
      <c r="B6" s="107"/>
      <c r="C6" s="109"/>
      <c r="D6" s="13" t="s">
        <v>74</v>
      </c>
      <c r="E6" s="13" t="s">
        <v>76</v>
      </c>
      <c r="F6" s="13" t="s">
        <v>74</v>
      </c>
      <c r="G6" s="13" t="s">
        <v>76</v>
      </c>
      <c r="H6" s="13" t="s">
        <v>74</v>
      </c>
      <c r="I6" s="13" t="s">
        <v>76</v>
      </c>
    </row>
    <row r="7" spans="1:11" ht="17.45" customHeight="1">
      <c r="A7" s="110" t="s">
        <v>162</v>
      </c>
      <c r="B7" s="110"/>
      <c r="C7" s="36">
        <v>335901</v>
      </c>
      <c r="D7" s="34">
        <f>E7-C7</f>
        <v>0</v>
      </c>
      <c r="E7" s="36">
        <v>335901</v>
      </c>
      <c r="F7" s="34">
        <f>G7-E7</f>
        <v>1633</v>
      </c>
      <c r="G7" s="36">
        <f>G8+G292+G311+G402+G456+G510+G567+G698+G772+G850+G873+G984+G1048+G1114+G1174+G1219+G1241+G1294+G1351+G1352+G1356+G1364</f>
        <v>337534</v>
      </c>
      <c r="H7" s="34">
        <f>I7-G7</f>
        <v>-51912</v>
      </c>
      <c r="I7" s="36">
        <f>I8+I292+I311+I402+I456+I510+I567+I698+I772+I850+I873+I984+I1048+I1114+I1134+I1174+I1219+I1241+I1294+I1351+I1352+I1356+I1364</f>
        <v>285622</v>
      </c>
    </row>
    <row r="8" spans="1:11" ht="17.45" customHeight="1">
      <c r="A8" s="47">
        <v>201</v>
      </c>
      <c r="B8" s="47" t="s">
        <v>163</v>
      </c>
      <c r="C8" s="51">
        <v>53702</v>
      </c>
      <c r="D8" s="34">
        <f t="shared" ref="D8:D71" si="0">E8-C8</f>
        <v>0</v>
      </c>
      <c r="E8" s="51">
        <f>E9+E21+E30+E41+E52+E63+E74+E86+E95+E108+E118+E127+E138+E151+E158+E166+E172+E179+E186+E193+E200+E207+E215+E221+E227+E234+E249</f>
        <v>53702</v>
      </c>
      <c r="F8" s="34">
        <f t="shared" ref="F8:F71" si="1">G8-E8</f>
        <v>0</v>
      </c>
      <c r="G8" s="51">
        <f>G9+G21+G30+G41+G52+G63+G74+G86+G95+G108+G118+G127+G138+G151+G158+G166+G172+G179+G186+G193+G200+G207+G215+G221+G227+G234+G249</f>
        <v>53702</v>
      </c>
      <c r="H8" s="34">
        <f t="shared" ref="H8:H71" si="2">I8-G8</f>
        <v>-11778</v>
      </c>
      <c r="I8" s="51">
        <f>I9+I21+I30+I41+I52+I63+I74+I86+I95+I108+I118+I127+I138+I151+I158+I166+I172+I179+I186+I193+I200+I207+I215+I221+I227+I234+I249</f>
        <v>41924</v>
      </c>
    </row>
    <row r="9" spans="1:11" ht="17.45" customHeight="1">
      <c r="A9" s="47">
        <v>20101</v>
      </c>
      <c r="B9" s="47" t="s">
        <v>164</v>
      </c>
      <c r="C9" s="52">
        <v>1334</v>
      </c>
      <c r="D9" s="34">
        <f t="shared" si="0"/>
        <v>0</v>
      </c>
      <c r="E9" s="52">
        <f>SUM(E10:E20)</f>
        <v>1334</v>
      </c>
      <c r="F9" s="34">
        <f t="shared" si="1"/>
        <v>0</v>
      </c>
      <c r="G9" s="52">
        <f>SUM(G10:G20)</f>
        <v>1334</v>
      </c>
      <c r="H9" s="34">
        <f t="shared" si="2"/>
        <v>-260</v>
      </c>
      <c r="I9" s="52">
        <f>SUM(I10:I20)</f>
        <v>1074</v>
      </c>
    </row>
    <row r="10" spans="1:11" ht="17.45" customHeight="1">
      <c r="A10" s="44">
        <v>2010101</v>
      </c>
      <c r="B10" s="45" t="s">
        <v>165</v>
      </c>
      <c r="C10" s="53">
        <v>776</v>
      </c>
      <c r="D10" s="35">
        <f t="shared" si="0"/>
        <v>0</v>
      </c>
      <c r="E10" s="53">
        <v>776</v>
      </c>
      <c r="F10" s="35">
        <f t="shared" si="1"/>
        <v>0</v>
      </c>
      <c r="G10" s="53">
        <v>776</v>
      </c>
      <c r="H10" s="35">
        <f t="shared" si="2"/>
        <v>26</v>
      </c>
      <c r="I10" s="53">
        <v>802</v>
      </c>
    </row>
    <row r="11" spans="1:11" ht="17.45" customHeight="1">
      <c r="A11" s="44">
        <v>2010102</v>
      </c>
      <c r="B11" s="45" t="s">
        <v>166</v>
      </c>
      <c r="C11" s="53">
        <v>60</v>
      </c>
      <c r="D11" s="35">
        <f t="shared" si="0"/>
        <v>0</v>
      </c>
      <c r="E11" s="53">
        <v>60</v>
      </c>
      <c r="F11" s="35">
        <f t="shared" si="1"/>
        <v>0</v>
      </c>
      <c r="G11" s="53">
        <v>60</v>
      </c>
      <c r="H11" s="35">
        <f t="shared" si="2"/>
        <v>29</v>
      </c>
      <c r="I11" s="53">
        <v>89</v>
      </c>
    </row>
    <row r="12" spans="1:11" ht="17.45" customHeight="1">
      <c r="A12" s="44">
        <v>2010103</v>
      </c>
      <c r="B12" s="45" t="s">
        <v>167</v>
      </c>
      <c r="C12" s="53">
        <v>9</v>
      </c>
      <c r="D12" s="35">
        <f t="shared" si="0"/>
        <v>0</v>
      </c>
      <c r="E12" s="53">
        <v>9</v>
      </c>
      <c r="F12" s="35">
        <f t="shared" si="1"/>
        <v>0</v>
      </c>
      <c r="G12" s="53">
        <v>9</v>
      </c>
      <c r="H12" s="35">
        <f t="shared" si="2"/>
        <v>10</v>
      </c>
      <c r="I12" s="53">
        <v>19</v>
      </c>
    </row>
    <row r="13" spans="1:11" ht="17.45" customHeight="1">
      <c r="A13" s="44">
        <v>2010104</v>
      </c>
      <c r="B13" s="45" t="s">
        <v>168</v>
      </c>
      <c r="C13" s="53">
        <v>66</v>
      </c>
      <c r="D13" s="35">
        <f t="shared" si="0"/>
        <v>0</v>
      </c>
      <c r="E13" s="53">
        <v>66</v>
      </c>
      <c r="F13" s="35">
        <f t="shared" si="1"/>
        <v>0</v>
      </c>
      <c r="G13" s="53">
        <v>66</v>
      </c>
      <c r="H13" s="35">
        <f t="shared" si="2"/>
        <v>4</v>
      </c>
      <c r="I13" s="53">
        <v>70</v>
      </c>
    </row>
    <row r="14" spans="1:11" ht="17.45" customHeight="1">
      <c r="A14" s="44">
        <v>2010105</v>
      </c>
      <c r="B14" s="45" t="s">
        <v>169</v>
      </c>
      <c r="C14" s="53">
        <v>2</v>
      </c>
      <c r="D14" s="35">
        <f t="shared" si="0"/>
        <v>0</v>
      </c>
      <c r="E14" s="53">
        <v>2</v>
      </c>
      <c r="F14" s="35">
        <f t="shared" si="1"/>
        <v>0</v>
      </c>
      <c r="G14" s="53">
        <v>2</v>
      </c>
      <c r="H14" s="35">
        <f t="shared" si="2"/>
        <v>-2</v>
      </c>
      <c r="I14" s="35">
        <v>0</v>
      </c>
    </row>
    <row r="15" spans="1:11" ht="17.45" hidden="1" customHeight="1">
      <c r="A15" s="44">
        <v>2010106</v>
      </c>
      <c r="B15" s="45" t="s">
        <v>170</v>
      </c>
      <c r="C15" s="53">
        <v>0</v>
      </c>
      <c r="D15" s="35">
        <f t="shared" si="0"/>
        <v>0</v>
      </c>
      <c r="E15" s="53">
        <v>0</v>
      </c>
      <c r="F15" s="35">
        <f t="shared" si="1"/>
        <v>0</v>
      </c>
      <c r="G15" s="53">
        <v>0</v>
      </c>
      <c r="H15" s="35">
        <f t="shared" si="2"/>
        <v>0</v>
      </c>
      <c r="I15" s="53">
        <v>0</v>
      </c>
      <c r="K15">
        <v>2</v>
      </c>
    </row>
    <row r="16" spans="1:11" ht="17.45" customHeight="1">
      <c r="A16" s="44">
        <v>2010107</v>
      </c>
      <c r="B16" s="45" t="s">
        <v>171</v>
      </c>
      <c r="C16" s="53">
        <v>12</v>
      </c>
      <c r="D16" s="35">
        <f t="shared" si="0"/>
        <v>0</v>
      </c>
      <c r="E16" s="53">
        <v>12</v>
      </c>
      <c r="F16" s="35">
        <f t="shared" si="1"/>
        <v>0</v>
      </c>
      <c r="G16" s="53">
        <v>12</v>
      </c>
      <c r="H16" s="35">
        <f t="shared" si="2"/>
        <v>-7</v>
      </c>
      <c r="I16" s="53">
        <v>5</v>
      </c>
    </row>
    <row r="17" spans="1:11" ht="17.45" customHeight="1">
      <c r="A17" s="44">
        <v>2010108</v>
      </c>
      <c r="B17" s="45" t="s">
        <v>172</v>
      </c>
      <c r="C17" s="53">
        <v>29</v>
      </c>
      <c r="D17" s="35">
        <f t="shared" si="0"/>
        <v>0</v>
      </c>
      <c r="E17" s="53">
        <v>29</v>
      </c>
      <c r="F17" s="35">
        <f t="shared" si="1"/>
        <v>0</v>
      </c>
      <c r="G17" s="53">
        <v>29</v>
      </c>
      <c r="H17" s="35">
        <f t="shared" si="2"/>
        <v>-16</v>
      </c>
      <c r="I17" s="53">
        <v>13</v>
      </c>
    </row>
    <row r="18" spans="1:11" ht="17.45" customHeight="1">
      <c r="A18" s="44">
        <v>2010109</v>
      </c>
      <c r="B18" s="45" t="s">
        <v>173</v>
      </c>
      <c r="C18" s="53">
        <v>9</v>
      </c>
      <c r="D18" s="35">
        <f t="shared" si="0"/>
        <v>0</v>
      </c>
      <c r="E18" s="53">
        <v>9</v>
      </c>
      <c r="F18" s="35">
        <f t="shared" si="1"/>
        <v>0</v>
      </c>
      <c r="G18" s="53">
        <v>9</v>
      </c>
      <c r="H18" s="35">
        <f t="shared" si="2"/>
        <v>0</v>
      </c>
      <c r="I18" s="53">
        <v>9</v>
      </c>
    </row>
    <row r="19" spans="1:11" ht="17.45" hidden="1" customHeight="1">
      <c r="A19" s="44">
        <v>2010150</v>
      </c>
      <c r="B19" s="45" t="s">
        <v>174</v>
      </c>
      <c r="C19" s="53">
        <v>0</v>
      </c>
      <c r="D19" s="35">
        <f t="shared" si="0"/>
        <v>0</v>
      </c>
      <c r="E19" s="53">
        <v>0</v>
      </c>
      <c r="F19" s="35">
        <f t="shared" si="1"/>
        <v>0</v>
      </c>
      <c r="G19" s="53">
        <v>0</v>
      </c>
      <c r="H19" s="35">
        <f t="shared" si="2"/>
        <v>0</v>
      </c>
      <c r="I19" s="53">
        <v>0</v>
      </c>
      <c r="K19">
        <v>2</v>
      </c>
    </row>
    <row r="20" spans="1:11" ht="17.45" customHeight="1">
      <c r="A20" s="44">
        <v>2010199</v>
      </c>
      <c r="B20" s="45" t="s">
        <v>175</v>
      </c>
      <c r="C20" s="53">
        <v>371</v>
      </c>
      <c r="D20" s="35">
        <f t="shared" si="0"/>
        <v>0</v>
      </c>
      <c r="E20" s="53">
        <v>371</v>
      </c>
      <c r="F20" s="35">
        <f t="shared" si="1"/>
        <v>0</v>
      </c>
      <c r="G20" s="53">
        <v>371</v>
      </c>
      <c r="H20" s="35">
        <f t="shared" si="2"/>
        <v>-304</v>
      </c>
      <c r="I20" s="53">
        <v>67</v>
      </c>
    </row>
    <row r="21" spans="1:11" ht="17.45" customHeight="1">
      <c r="A21" s="47">
        <v>20102</v>
      </c>
      <c r="B21" s="47" t="s">
        <v>176</v>
      </c>
      <c r="C21" s="52">
        <v>926</v>
      </c>
      <c r="D21" s="34">
        <f t="shared" si="0"/>
        <v>0</v>
      </c>
      <c r="E21" s="52">
        <f>SUM(E22:E29)</f>
        <v>926</v>
      </c>
      <c r="F21" s="34">
        <f t="shared" si="1"/>
        <v>0</v>
      </c>
      <c r="G21" s="52">
        <f>SUM(G22:G29)</f>
        <v>926</v>
      </c>
      <c r="H21" s="34">
        <f t="shared" si="2"/>
        <v>-4</v>
      </c>
      <c r="I21" s="52">
        <f>SUM(I22:I29)</f>
        <v>922</v>
      </c>
    </row>
    <row r="22" spans="1:11" ht="17.45" customHeight="1">
      <c r="A22" s="44">
        <v>2010201</v>
      </c>
      <c r="B22" s="45" t="s">
        <v>165</v>
      </c>
      <c r="C22" s="53">
        <v>592</v>
      </c>
      <c r="D22" s="35">
        <f t="shared" si="0"/>
        <v>0</v>
      </c>
      <c r="E22" s="53">
        <v>592</v>
      </c>
      <c r="F22" s="35">
        <f t="shared" si="1"/>
        <v>0</v>
      </c>
      <c r="G22" s="53">
        <v>592</v>
      </c>
      <c r="H22" s="35">
        <f t="shared" si="2"/>
        <v>15</v>
      </c>
      <c r="I22" s="53">
        <v>607</v>
      </c>
    </row>
    <row r="23" spans="1:11" ht="17.45" customHeight="1">
      <c r="A23" s="44">
        <v>2010202</v>
      </c>
      <c r="B23" s="45" t="s">
        <v>166</v>
      </c>
      <c r="C23" s="53">
        <v>42</v>
      </c>
      <c r="D23" s="35">
        <f t="shared" si="0"/>
        <v>0</v>
      </c>
      <c r="E23" s="53">
        <v>42</v>
      </c>
      <c r="F23" s="35">
        <f t="shared" si="1"/>
        <v>0</v>
      </c>
      <c r="G23" s="53">
        <v>42</v>
      </c>
      <c r="H23" s="35">
        <f t="shared" si="2"/>
        <v>36</v>
      </c>
      <c r="I23" s="53">
        <v>78</v>
      </c>
    </row>
    <row r="24" spans="1:11" ht="17.45" customHeight="1">
      <c r="A24" s="44">
        <v>2010203</v>
      </c>
      <c r="B24" s="45" t="s">
        <v>167</v>
      </c>
      <c r="C24" s="53">
        <v>11</v>
      </c>
      <c r="D24" s="35">
        <f t="shared" si="0"/>
        <v>0</v>
      </c>
      <c r="E24" s="53">
        <v>11</v>
      </c>
      <c r="F24" s="35">
        <f t="shared" si="1"/>
        <v>0</v>
      </c>
      <c r="G24" s="53">
        <v>11</v>
      </c>
      <c r="H24" s="35">
        <f t="shared" si="2"/>
        <v>0</v>
      </c>
      <c r="I24" s="53">
        <v>11</v>
      </c>
    </row>
    <row r="25" spans="1:11" ht="17.45" customHeight="1">
      <c r="A25" s="44">
        <v>2010204</v>
      </c>
      <c r="B25" s="45" t="s">
        <v>177</v>
      </c>
      <c r="C25" s="53">
        <v>70</v>
      </c>
      <c r="D25" s="35">
        <f t="shared" si="0"/>
        <v>0</v>
      </c>
      <c r="E25" s="53">
        <v>70</v>
      </c>
      <c r="F25" s="35">
        <f t="shared" si="1"/>
        <v>0</v>
      </c>
      <c r="G25" s="53">
        <v>70</v>
      </c>
      <c r="H25" s="35">
        <f t="shared" si="2"/>
        <v>-29</v>
      </c>
      <c r="I25" s="53">
        <v>41</v>
      </c>
    </row>
    <row r="26" spans="1:11" ht="17.45" customHeight="1">
      <c r="A26" s="44">
        <v>2010205</v>
      </c>
      <c r="B26" s="45" t="s">
        <v>178</v>
      </c>
      <c r="C26" s="53">
        <v>46</v>
      </c>
      <c r="D26" s="35">
        <f t="shared" si="0"/>
        <v>0</v>
      </c>
      <c r="E26" s="53">
        <v>46</v>
      </c>
      <c r="F26" s="35">
        <f t="shared" si="1"/>
        <v>0</v>
      </c>
      <c r="G26" s="53">
        <v>46</v>
      </c>
      <c r="H26" s="35">
        <f t="shared" si="2"/>
        <v>-15</v>
      </c>
      <c r="I26" s="53">
        <v>31</v>
      </c>
    </row>
    <row r="27" spans="1:11" ht="17.45" customHeight="1">
      <c r="A27" s="44">
        <v>2010206</v>
      </c>
      <c r="B27" s="45" t="s">
        <v>179</v>
      </c>
      <c r="C27" s="53">
        <v>20</v>
      </c>
      <c r="D27" s="35">
        <f t="shared" si="0"/>
        <v>0</v>
      </c>
      <c r="E27" s="53">
        <v>20</v>
      </c>
      <c r="F27" s="35">
        <f t="shared" si="1"/>
        <v>0</v>
      </c>
      <c r="G27" s="53">
        <v>20</v>
      </c>
      <c r="H27" s="35">
        <f t="shared" si="2"/>
        <v>-3</v>
      </c>
      <c r="I27" s="53">
        <v>17</v>
      </c>
    </row>
    <row r="28" spans="1:11" ht="17.45" hidden="1" customHeight="1">
      <c r="A28" s="44">
        <v>2010250</v>
      </c>
      <c r="B28" s="45" t="s">
        <v>174</v>
      </c>
      <c r="C28" s="53">
        <v>0</v>
      </c>
      <c r="D28" s="35">
        <f t="shared" si="0"/>
        <v>0</v>
      </c>
      <c r="E28" s="53">
        <v>0</v>
      </c>
      <c r="F28" s="35">
        <f t="shared" si="1"/>
        <v>0</v>
      </c>
      <c r="G28" s="53">
        <v>0</v>
      </c>
      <c r="H28" s="35">
        <f t="shared" si="2"/>
        <v>0</v>
      </c>
      <c r="I28" s="53">
        <v>0</v>
      </c>
      <c r="K28">
        <v>2</v>
      </c>
    </row>
    <row r="29" spans="1:11" ht="17.45" customHeight="1">
      <c r="A29" s="44">
        <v>2010299</v>
      </c>
      <c r="B29" s="45" t="s">
        <v>180</v>
      </c>
      <c r="C29" s="53">
        <v>145</v>
      </c>
      <c r="D29" s="35">
        <f t="shared" si="0"/>
        <v>0</v>
      </c>
      <c r="E29" s="53">
        <v>145</v>
      </c>
      <c r="F29" s="35">
        <f t="shared" si="1"/>
        <v>0</v>
      </c>
      <c r="G29" s="53">
        <v>145</v>
      </c>
      <c r="H29" s="35">
        <f t="shared" si="2"/>
        <v>-8</v>
      </c>
      <c r="I29" s="53">
        <v>137</v>
      </c>
    </row>
    <row r="30" spans="1:11" ht="17.45" customHeight="1">
      <c r="A30" s="47">
        <v>20103</v>
      </c>
      <c r="B30" s="47" t="s">
        <v>181</v>
      </c>
      <c r="C30" s="52">
        <v>8346</v>
      </c>
      <c r="D30" s="34">
        <f t="shared" si="0"/>
        <v>0</v>
      </c>
      <c r="E30" s="52">
        <f>SUM(E31:E40)</f>
        <v>8346</v>
      </c>
      <c r="F30" s="34">
        <f t="shared" si="1"/>
        <v>0</v>
      </c>
      <c r="G30" s="52">
        <f>SUM(G31:G40)</f>
        <v>8346</v>
      </c>
      <c r="H30" s="34">
        <f t="shared" si="2"/>
        <v>-1116</v>
      </c>
      <c r="I30" s="52">
        <f>SUM(I31:I40)</f>
        <v>7230</v>
      </c>
    </row>
    <row r="31" spans="1:11" ht="17.45" customHeight="1">
      <c r="A31" s="44">
        <v>2010301</v>
      </c>
      <c r="B31" s="45" t="s">
        <v>165</v>
      </c>
      <c r="C31" s="53">
        <v>2355</v>
      </c>
      <c r="D31" s="35">
        <f t="shared" si="0"/>
        <v>0</v>
      </c>
      <c r="E31" s="53">
        <v>2355</v>
      </c>
      <c r="F31" s="35">
        <f t="shared" si="1"/>
        <v>0</v>
      </c>
      <c r="G31" s="53">
        <v>2355</v>
      </c>
      <c r="H31" s="35">
        <f t="shared" si="2"/>
        <v>28</v>
      </c>
      <c r="I31" s="53">
        <v>2383</v>
      </c>
    </row>
    <row r="32" spans="1:11" ht="17.45" customHeight="1">
      <c r="A32" s="44">
        <v>2010302</v>
      </c>
      <c r="B32" s="45" t="s">
        <v>166</v>
      </c>
      <c r="C32" s="53">
        <v>775</v>
      </c>
      <c r="D32" s="35">
        <f t="shared" si="0"/>
        <v>0</v>
      </c>
      <c r="E32" s="53">
        <v>775</v>
      </c>
      <c r="F32" s="35">
        <f t="shared" si="1"/>
        <v>0</v>
      </c>
      <c r="G32" s="53">
        <v>775</v>
      </c>
      <c r="H32" s="35">
        <f t="shared" si="2"/>
        <v>10</v>
      </c>
      <c r="I32" s="53">
        <v>785</v>
      </c>
    </row>
    <row r="33" spans="1:11" ht="17.45" customHeight="1">
      <c r="A33" s="44">
        <v>2010303</v>
      </c>
      <c r="B33" s="45" t="s">
        <v>167</v>
      </c>
      <c r="C33" s="53">
        <v>146</v>
      </c>
      <c r="D33" s="35">
        <f t="shared" si="0"/>
        <v>0</v>
      </c>
      <c r="E33" s="53">
        <v>146</v>
      </c>
      <c r="F33" s="35">
        <f t="shared" si="1"/>
        <v>0</v>
      </c>
      <c r="G33" s="53">
        <v>146</v>
      </c>
      <c r="H33" s="35">
        <f t="shared" si="2"/>
        <v>-96</v>
      </c>
      <c r="I33" s="53">
        <v>50</v>
      </c>
    </row>
    <row r="34" spans="1:11" ht="17.45" hidden="1" customHeight="1">
      <c r="A34" s="44">
        <v>2010304</v>
      </c>
      <c r="B34" s="45" t="s">
        <v>182</v>
      </c>
      <c r="C34" s="53">
        <v>0</v>
      </c>
      <c r="D34" s="35">
        <f t="shared" si="0"/>
        <v>0</v>
      </c>
      <c r="E34" s="53">
        <v>0</v>
      </c>
      <c r="F34" s="35">
        <f t="shared" si="1"/>
        <v>0</v>
      </c>
      <c r="G34" s="53">
        <v>0</v>
      </c>
      <c r="H34" s="35">
        <f t="shared" si="2"/>
        <v>0</v>
      </c>
      <c r="I34" s="53">
        <v>0</v>
      </c>
      <c r="K34">
        <v>2</v>
      </c>
    </row>
    <row r="35" spans="1:11" ht="17.45" customHeight="1">
      <c r="A35" s="44">
        <v>2010305</v>
      </c>
      <c r="B35" s="45" t="s">
        <v>183</v>
      </c>
      <c r="C35" s="53">
        <v>113</v>
      </c>
      <c r="D35" s="35">
        <f t="shared" si="0"/>
        <v>0</v>
      </c>
      <c r="E35" s="53">
        <v>113</v>
      </c>
      <c r="F35" s="35">
        <f t="shared" si="1"/>
        <v>0</v>
      </c>
      <c r="G35" s="53">
        <v>113</v>
      </c>
      <c r="H35" s="35">
        <f t="shared" si="2"/>
        <v>-1</v>
      </c>
      <c r="I35" s="53">
        <v>112</v>
      </c>
    </row>
    <row r="36" spans="1:11" ht="17.45" customHeight="1">
      <c r="A36" s="44">
        <v>2010306</v>
      </c>
      <c r="B36" s="45" t="s">
        <v>184</v>
      </c>
      <c r="C36" s="53">
        <v>40</v>
      </c>
      <c r="D36" s="35">
        <f t="shared" si="0"/>
        <v>0</v>
      </c>
      <c r="E36" s="53">
        <v>40</v>
      </c>
      <c r="F36" s="35">
        <f t="shared" si="1"/>
        <v>0</v>
      </c>
      <c r="G36" s="53">
        <v>40</v>
      </c>
      <c r="H36" s="35">
        <f t="shared" si="2"/>
        <v>-5</v>
      </c>
      <c r="I36" s="53">
        <v>35</v>
      </c>
    </row>
    <row r="37" spans="1:11" ht="17.45" customHeight="1">
      <c r="A37" s="44">
        <v>2010308</v>
      </c>
      <c r="B37" s="45" t="s">
        <v>185</v>
      </c>
      <c r="C37" s="53">
        <v>408</v>
      </c>
      <c r="D37" s="35">
        <f t="shared" si="0"/>
        <v>0</v>
      </c>
      <c r="E37" s="53">
        <v>408</v>
      </c>
      <c r="F37" s="35">
        <f t="shared" si="1"/>
        <v>0</v>
      </c>
      <c r="G37" s="53">
        <v>408</v>
      </c>
      <c r="H37" s="35">
        <f t="shared" si="2"/>
        <v>-297</v>
      </c>
      <c r="I37" s="53">
        <v>111</v>
      </c>
    </row>
    <row r="38" spans="1:11" ht="17.45" hidden="1" customHeight="1">
      <c r="A38" s="44">
        <v>2010309</v>
      </c>
      <c r="B38" s="45" t="s">
        <v>186</v>
      </c>
      <c r="C38" s="53">
        <v>0</v>
      </c>
      <c r="D38" s="35">
        <f t="shared" si="0"/>
        <v>0</v>
      </c>
      <c r="E38" s="53">
        <v>0</v>
      </c>
      <c r="F38" s="35">
        <f t="shared" si="1"/>
        <v>0</v>
      </c>
      <c r="G38" s="53">
        <v>0</v>
      </c>
      <c r="H38" s="35">
        <f t="shared" si="2"/>
        <v>0</v>
      </c>
      <c r="I38" s="53">
        <v>0</v>
      </c>
      <c r="K38">
        <v>2</v>
      </c>
    </row>
    <row r="39" spans="1:11" ht="17.45" customHeight="1">
      <c r="A39" s="44">
        <v>2010350</v>
      </c>
      <c r="B39" s="45" t="s">
        <v>174</v>
      </c>
      <c r="C39" s="53">
        <v>1047</v>
      </c>
      <c r="D39" s="35">
        <f t="shared" si="0"/>
        <v>0</v>
      </c>
      <c r="E39" s="53">
        <v>1047</v>
      </c>
      <c r="F39" s="35">
        <f t="shared" si="1"/>
        <v>0</v>
      </c>
      <c r="G39" s="53">
        <v>1047</v>
      </c>
      <c r="H39" s="35">
        <f t="shared" si="2"/>
        <v>26</v>
      </c>
      <c r="I39" s="53">
        <v>1073</v>
      </c>
    </row>
    <row r="40" spans="1:11" ht="27">
      <c r="A40" s="44">
        <v>2010399</v>
      </c>
      <c r="B40" s="45" t="s">
        <v>187</v>
      </c>
      <c r="C40" s="53">
        <v>3462</v>
      </c>
      <c r="D40" s="35">
        <f t="shared" si="0"/>
        <v>0</v>
      </c>
      <c r="E40" s="53">
        <v>3462</v>
      </c>
      <c r="F40" s="35">
        <f t="shared" si="1"/>
        <v>0</v>
      </c>
      <c r="G40" s="53">
        <v>3462</v>
      </c>
      <c r="H40" s="35">
        <f t="shared" si="2"/>
        <v>-781</v>
      </c>
      <c r="I40" s="53">
        <v>2681</v>
      </c>
    </row>
    <row r="41" spans="1:11" ht="17.45" customHeight="1">
      <c r="A41" s="47">
        <v>20104</v>
      </c>
      <c r="B41" s="47" t="s">
        <v>188</v>
      </c>
      <c r="C41" s="52">
        <v>1014</v>
      </c>
      <c r="D41" s="34">
        <f t="shared" si="0"/>
        <v>0</v>
      </c>
      <c r="E41" s="52">
        <f>SUM(E42:E51)</f>
        <v>1014</v>
      </c>
      <c r="F41" s="34">
        <f t="shared" si="1"/>
        <v>0</v>
      </c>
      <c r="G41" s="52">
        <f>SUM(G42:G51)</f>
        <v>1014</v>
      </c>
      <c r="H41" s="34">
        <f t="shared" si="2"/>
        <v>-128</v>
      </c>
      <c r="I41" s="52">
        <f>SUM(I42:I51)</f>
        <v>886</v>
      </c>
    </row>
    <row r="42" spans="1:11" ht="17.45" customHeight="1">
      <c r="A42" s="44">
        <v>2010401</v>
      </c>
      <c r="B42" s="45" t="s">
        <v>165</v>
      </c>
      <c r="C42" s="53">
        <v>637</v>
      </c>
      <c r="D42" s="35">
        <f t="shared" si="0"/>
        <v>0</v>
      </c>
      <c r="E42" s="53">
        <v>637</v>
      </c>
      <c r="F42" s="35">
        <f t="shared" si="1"/>
        <v>0</v>
      </c>
      <c r="G42" s="53">
        <v>637</v>
      </c>
      <c r="H42" s="35">
        <f t="shared" si="2"/>
        <v>-81</v>
      </c>
      <c r="I42" s="53">
        <v>556</v>
      </c>
    </row>
    <row r="43" spans="1:11" ht="17.45" customHeight="1">
      <c r="A43" s="44">
        <v>2010402</v>
      </c>
      <c r="B43" s="45" t="s">
        <v>166</v>
      </c>
      <c r="C43" s="53">
        <v>40</v>
      </c>
      <c r="D43" s="35">
        <f t="shared" si="0"/>
        <v>0</v>
      </c>
      <c r="E43" s="53">
        <v>40</v>
      </c>
      <c r="F43" s="35">
        <f t="shared" si="1"/>
        <v>0</v>
      </c>
      <c r="G43" s="53">
        <v>40</v>
      </c>
      <c r="H43" s="35">
        <f t="shared" si="2"/>
        <v>34</v>
      </c>
      <c r="I43" s="53">
        <v>74</v>
      </c>
    </row>
    <row r="44" spans="1:11" ht="17.45" customHeight="1">
      <c r="A44" s="44">
        <v>2010403</v>
      </c>
      <c r="B44" s="45" t="s">
        <v>167</v>
      </c>
      <c r="C44" s="53">
        <v>13</v>
      </c>
      <c r="D44" s="35">
        <f t="shared" si="0"/>
        <v>0</v>
      </c>
      <c r="E44" s="53">
        <v>13</v>
      </c>
      <c r="F44" s="35">
        <f t="shared" si="1"/>
        <v>0</v>
      </c>
      <c r="G44" s="53">
        <v>13</v>
      </c>
      <c r="H44" s="35">
        <f t="shared" si="2"/>
        <v>3</v>
      </c>
      <c r="I44" s="53">
        <v>16</v>
      </c>
    </row>
    <row r="45" spans="1:11" ht="17.45" customHeight="1">
      <c r="A45" s="44">
        <v>2010404</v>
      </c>
      <c r="B45" s="45" t="s">
        <v>189</v>
      </c>
      <c r="C45" s="53">
        <v>166</v>
      </c>
      <c r="D45" s="35">
        <f t="shared" si="0"/>
        <v>0</v>
      </c>
      <c r="E45" s="53">
        <v>166</v>
      </c>
      <c r="F45" s="35">
        <f t="shared" si="1"/>
        <v>0</v>
      </c>
      <c r="G45" s="53">
        <v>166</v>
      </c>
      <c r="H45" s="35">
        <f t="shared" si="2"/>
        <v>-11</v>
      </c>
      <c r="I45" s="53">
        <v>155</v>
      </c>
    </row>
    <row r="46" spans="1:11" ht="17.45" hidden="1" customHeight="1">
      <c r="A46" s="44">
        <v>2010405</v>
      </c>
      <c r="B46" s="45" t="s">
        <v>190</v>
      </c>
      <c r="C46" s="53">
        <v>0</v>
      </c>
      <c r="D46" s="35">
        <f t="shared" si="0"/>
        <v>0</v>
      </c>
      <c r="E46" s="53">
        <v>0</v>
      </c>
      <c r="F46" s="35">
        <f t="shared" si="1"/>
        <v>0</v>
      </c>
      <c r="G46" s="53">
        <v>0</v>
      </c>
      <c r="H46" s="35">
        <f t="shared" si="2"/>
        <v>0</v>
      </c>
      <c r="I46" s="53">
        <v>0</v>
      </c>
      <c r="K46">
        <v>2</v>
      </c>
    </row>
    <row r="47" spans="1:11" ht="17.45" customHeight="1">
      <c r="A47" s="44">
        <v>2010406</v>
      </c>
      <c r="B47" s="45" t="s">
        <v>191</v>
      </c>
      <c r="C47" s="53">
        <v>20</v>
      </c>
      <c r="D47" s="35">
        <f t="shared" si="0"/>
        <v>0</v>
      </c>
      <c r="E47" s="53">
        <v>20</v>
      </c>
      <c r="F47" s="35">
        <f t="shared" si="1"/>
        <v>0</v>
      </c>
      <c r="G47" s="53">
        <v>20</v>
      </c>
      <c r="H47" s="35">
        <f t="shared" si="2"/>
        <v>-9</v>
      </c>
      <c r="I47" s="53">
        <v>11</v>
      </c>
    </row>
    <row r="48" spans="1:11" ht="17.45" hidden="1" customHeight="1">
      <c r="A48" s="44">
        <v>2010407</v>
      </c>
      <c r="B48" s="45" t="s">
        <v>192</v>
      </c>
      <c r="C48" s="53">
        <v>0</v>
      </c>
      <c r="D48" s="35">
        <f t="shared" si="0"/>
        <v>0</v>
      </c>
      <c r="E48" s="53">
        <v>0</v>
      </c>
      <c r="F48" s="35">
        <f t="shared" si="1"/>
        <v>0</v>
      </c>
      <c r="G48" s="53">
        <v>0</v>
      </c>
      <c r="H48" s="35">
        <f t="shared" si="2"/>
        <v>0</v>
      </c>
      <c r="I48" s="53">
        <v>0</v>
      </c>
      <c r="K48">
        <v>2</v>
      </c>
    </row>
    <row r="49" spans="1:11" ht="17.45" customHeight="1">
      <c r="A49" s="44">
        <v>2010408</v>
      </c>
      <c r="B49" s="45" t="s">
        <v>193</v>
      </c>
      <c r="C49" s="53">
        <v>24</v>
      </c>
      <c r="D49" s="35">
        <f t="shared" si="0"/>
        <v>0</v>
      </c>
      <c r="E49" s="53">
        <v>24</v>
      </c>
      <c r="F49" s="35">
        <f t="shared" si="1"/>
        <v>0</v>
      </c>
      <c r="G49" s="53">
        <v>24</v>
      </c>
      <c r="H49" s="35">
        <f t="shared" si="2"/>
        <v>-3</v>
      </c>
      <c r="I49" s="53">
        <v>21</v>
      </c>
    </row>
    <row r="50" spans="1:11" ht="17.45" customHeight="1">
      <c r="A50" s="44">
        <v>2010450</v>
      </c>
      <c r="B50" s="45" t="s">
        <v>174</v>
      </c>
      <c r="C50" s="53">
        <v>53</v>
      </c>
      <c r="D50" s="35">
        <f t="shared" si="0"/>
        <v>0</v>
      </c>
      <c r="E50" s="53">
        <v>53</v>
      </c>
      <c r="F50" s="35">
        <f t="shared" si="1"/>
        <v>0</v>
      </c>
      <c r="G50" s="53">
        <v>53</v>
      </c>
      <c r="H50" s="35">
        <f t="shared" si="2"/>
        <v>-3</v>
      </c>
      <c r="I50" s="53">
        <v>50</v>
      </c>
    </row>
    <row r="51" spans="1:11" ht="17.45" customHeight="1">
      <c r="A51" s="44">
        <v>2010499</v>
      </c>
      <c r="B51" s="45" t="s">
        <v>194</v>
      </c>
      <c r="C51" s="53">
        <v>61</v>
      </c>
      <c r="D51" s="35">
        <f t="shared" si="0"/>
        <v>0</v>
      </c>
      <c r="E51" s="53">
        <v>61</v>
      </c>
      <c r="F51" s="35">
        <f t="shared" si="1"/>
        <v>0</v>
      </c>
      <c r="G51" s="53">
        <v>61</v>
      </c>
      <c r="H51" s="35">
        <f t="shared" si="2"/>
        <v>-58</v>
      </c>
      <c r="I51" s="53">
        <v>3</v>
      </c>
    </row>
    <row r="52" spans="1:11" ht="17.45" customHeight="1">
      <c r="A52" s="47">
        <v>20105</v>
      </c>
      <c r="B52" s="47" t="s">
        <v>195</v>
      </c>
      <c r="C52" s="52">
        <v>637</v>
      </c>
      <c r="D52" s="34">
        <f t="shared" si="0"/>
        <v>0</v>
      </c>
      <c r="E52" s="52">
        <f>SUM(E53:E62)</f>
        <v>637</v>
      </c>
      <c r="F52" s="34">
        <f t="shared" si="1"/>
        <v>0</v>
      </c>
      <c r="G52" s="52">
        <f>SUM(G53:G62)</f>
        <v>637</v>
      </c>
      <c r="H52" s="34">
        <f t="shared" si="2"/>
        <v>-57</v>
      </c>
      <c r="I52" s="52">
        <f>SUM(I53:I62)</f>
        <v>580</v>
      </c>
    </row>
    <row r="53" spans="1:11" ht="17.45" customHeight="1">
      <c r="A53" s="44">
        <v>2010501</v>
      </c>
      <c r="B53" s="45" t="s">
        <v>165</v>
      </c>
      <c r="C53" s="53">
        <v>296</v>
      </c>
      <c r="D53" s="35">
        <f t="shared" si="0"/>
        <v>0</v>
      </c>
      <c r="E53" s="53">
        <v>296</v>
      </c>
      <c r="F53" s="35">
        <f t="shared" si="1"/>
        <v>0</v>
      </c>
      <c r="G53" s="53">
        <v>296</v>
      </c>
      <c r="H53" s="35">
        <f t="shared" si="2"/>
        <v>-3</v>
      </c>
      <c r="I53" s="53">
        <v>293</v>
      </c>
    </row>
    <row r="54" spans="1:11" ht="17.45" customHeight="1">
      <c r="A54" s="44">
        <v>2010502</v>
      </c>
      <c r="B54" s="45" t="s">
        <v>166</v>
      </c>
      <c r="C54" s="53">
        <v>20</v>
      </c>
      <c r="D54" s="35">
        <f t="shared" si="0"/>
        <v>0</v>
      </c>
      <c r="E54" s="53">
        <v>20</v>
      </c>
      <c r="F54" s="35">
        <f t="shared" si="1"/>
        <v>0</v>
      </c>
      <c r="G54" s="53">
        <v>20</v>
      </c>
      <c r="H54" s="35">
        <f t="shared" si="2"/>
        <v>17</v>
      </c>
      <c r="I54" s="53">
        <v>37</v>
      </c>
    </row>
    <row r="55" spans="1:11" ht="17.45" customHeight="1">
      <c r="A55" s="44">
        <v>2010503</v>
      </c>
      <c r="B55" s="45" t="s">
        <v>167</v>
      </c>
      <c r="C55" s="53">
        <v>14</v>
      </c>
      <c r="D55" s="35">
        <f t="shared" si="0"/>
        <v>0</v>
      </c>
      <c r="E55" s="53">
        <v>14</v>
      </c>
      <c r="F55" s="35">
        <f t="shared" si="1"/>
        <v>0</v>
      </c>
      <c r="G55" s="53">
        <v>14</v>
      </c>
      <c r="H55" s="35">
        <f t="shared" si="2"/>
        <v>-1</v>
      </c>
      <c r="I55" s="53">
        <v>13</v>
      </c>
    </row>
    <row r="56" spans="1:11" ht="17.45" hidden="1" customHeight="1">
      <c r="A56" s="44">
        <v>2010504</v>
      </c>
      <c r="B56" s="45" t="s">
        <v>196</v>
      </c>
      <c r="C56" s="53">
        <v>0</v>
      </c>
      <c r="D56" s="35">
        <f t="shared" si="0"/>
        <v>0</v>
      </c>
      <c r="E56" s="53">
        <v>0</v>
      </c>
      <c r="F56" s="35">
        <f t="shared" si="1"/>
        <v>0</v>
      </c>
      <c r="G56" s="53">
        <v>0</v>
      </c>
      <c r="H56" s="35">
        <f t="shared" si="2"/>
        <v>0</v>
      </c>
      <c r="I56" s="53">
        <v>0</v>
      </c>
      <c r="K56">
        <v>2</v>
      </c>
    </row>
    <row r="57" spans="1:11" ht="17.45" customHeight="1">
      <c r="A57" s="44">
        <v>2010505</v>
      </c>
      <c r="B57" s="45" t="s">
        <v>197</v>
      </c>
      <c r="C57" s="53">
        <v>47</v>
      </c>
      <c r="D57" s="35">
        <f t="shared" si="0"/>
        <v>0</v>
      </c>
      <c r="E57" s="53">
        <v>47</v>
      </c>
      <c r="F57" s="35">
        <f t="shared" si="1"/>
        <v>0</v>
      </c>
      <c r="G57" s="53">
        <v>47</v>
      </c>
      <c r="H57" s="35">
        <f t="shared" si="2"/>
        <v>0</v>
      </c>
      <c r="I57" s="53">
        <v>47</v>
      </c>
    </row>
    <row r="58" spans="1:11" ht="17.45" customHeight="1">
      <c r="A58" s="44">
        <v>2010506</v>
      </c>
      <c r="B58" s="45" t="s">
        <v>198</v>
      </c>
      <c r="C58" s="53">
        <v>74</v>
      </c>
      <c r="D58" s="35">
        <f t="shared" si="0"/>
        <v>0</v>
      </c>
      <c r="E58" s="53">
        <v>74</v>
      </c>
      <c r="F58" s="35">
        <f t="shared" si="1"/>
        <v>0</v>
      </c>
      <c r="G58" s="53">
        <v>74</v>
      </c>
      <c r="H58" s="35">
        <f t="shared" si="2"/>
        <v>-20</v>
      </c>
      <c r="I58" s="53">
        <v>54</v>
      </c>
    </row>
    <row r="59" spans="1:11" ht="17.45" customHeight="1">
      <c r="A59" s="44">
        <v>2010507</v>
      </c>
      <c r="B59" s="45" t="s">
        <v>199</v>
      </c>
      <c r="C59" s="53">
        <v>136</v>
      </c>
      <c r="D59" s="35">
        <f t="shared" si="0"/>
        <v>0</v>
      </c>
      <c r="E59" s="53">
        <v>136</v>
      </c>
      <c r="F59" s="35">
        <f t="shared" si="1"/>
        <v>0</v>
      </c>
      <c r="G59" s="53">
        <v>136</v>
      </c>
      <c r="H59" s="35">
        <f t="shared" si="2"/>
        <v>-49</v>
      </c>
      <c r="I59" s="53">
        <v>87</v>
      </c>
    </row>
    <row r="60" spans="1:11" ht="17.45" hidden="1" customHeight="1">
      <c r="A60" s="44">
        <v>2010508</v>
      </c>
      <c r="B60" s="45" t="s">
        <v>200</v>
      </c>
      <c r="C60" s="53">
        <v>0</v>
      </c>
      <c r="D60" s="35">
        <f t="shared" si="0"/>
        <v>0</v>
      </c>
      <c r="E60" s="53">
        <v>0</v>
      </c>
      <c r="F60" s="35">
        <f t="shared" si="1"/>
        <v>0</v>
      </c>
      <c r="G60" s="53">
        <v>0</v>
      </c>
      <c r="H60" s="35">
        <f t="shared" si="2"/>
        <v>0</v>
      </c>
      <c r="I60" s="53">
        <v>0</v>
      </c>
      <c r="K60">
        <v>2</v>
      </c>
    </row>
    <row r="61" spans="1:11" ht="17.45" hidden="1" customHeight="1">
      <c r="A61" s="44">
        <v>2010550</v>
      </c>
      <c r="B61" s="45" t="s">
        <v>174</v>
      </c>
      <c r="C61" s="53">
        <v>0</v>
      </c>
      <c r="D61" s="35">
        <f t="shared" si="0"/>
        <v>0</v>
      </c>
      <c r="E61" s="53">
        <v>0</v>
      </c>
      <c r="F61" s="35">
        <f t="shared" si="1"/>
        <v>0</v>
      </c>
      <c r="G61" s="53">
        <v>0</v>
      </c>
      <c r="H61" s="35">
        <f t="shared" si="2"/>
        <v>0</v>
      </c>
      <c r="I61" s="53">
        <v>0</v>
      </c>
      <c r="K61">
        <v>2</v>
      </c>
    </row>
    <row r="62" spans="1:11" ht="17.45" customHeight="1">
      <c r="A62" s="44">
        <v>2010599</v>
      </c>
      <c r="B62" s="45" t="s">
        <v>201</v>
      </c>
      <c r="C62" s="53">
        <v>50</v>
      </c>
      <c r="D62" s="35">
        <f t="shared" si="0"/>
        <v>0</v>
      </c>
      <c r="E62" s="53">
        <v>50</v>
      </c>
      <c r="F62" s="35">
        <f t="shared" si="1"/>
        <v>0</v>
      </c>
      <c r="G62" s="53">
        <v>50</v>
      </c>
      <c r="H62" s="35">
        <f t="shared" si="2"/>
        <v>-1</v>
      </c>
      <c r="I62" s="53">
        <v>49</v>
      </c>
    </row>
    <row r="63" spans="1:11" ht="17.45" customHeight="1">
      <c r="A63" s="47">
        <v>20106</v>
      </c>
      <c r="B63" s="47" t="s">
        <v>202</v>
      </c>
      <c r="C63" s="52">
        <v>2821</v>
      </c>
      <c r="D63" s="34">
        <f t="shared" si="0"/>
        <v>0</v>
      </c>
      <c r="E63" s="52">
        <f>SUM(E64:E73)</f>
        <v>2821</v>
      </c>
      <c r="F63" s="34">
        <f t="shared" si="1"/>
        <v>0</v>
      </c>
      <c r="G63" s="52">
        <f>SUM(G64:G73)</f>
        <v>2821</v>
      </c>
      <c r="H63" s="34">
        <f t="shared" si="2"/>
        <v>243</v>
      </c>
      <c r="I63" s="52">
        <f>SUM(I64:I73)</f>
        <v>3064</v>
      </c>
    </row>
    <row r="64" spans="1:11" ht="17.45" customHeight="1">
      <c r="A64" s="44">
        <v>2010601</v>
      </c>
      <c r="B64" s="45" t="s">
        <v>165</v>
      </c>
      <c r="C64" s="53">
        <v>1522</v>
      </c>
      <c r="D64" s="35">
        <f t="shared" si="0"/>
        <v>0</v>
      </c>
      <c r="E64" s="53">
        <v>1522</v>
      </c>
      <c r="F64" s="35">
        <f t="shared" si="1"/>
        <v>0</v>
      </c>
      <c r="G64" s="53">
        <v>1522</v>
      </c>
      <c r="H64" s="35">
        <f t="shared" si="2"/>
        <v>33</v>
      </c>
      <c r="I64" s="53">
        <v>1555</v>
      </c>
    </row>
    <row r="65" spans="1:11" ht="17.45" customHeight="1">
      <c r="A65" s="44">
        <v>2010602</v>
      </c>
      <c r="B65" s="45" t="s">
        <v>166</v>
      </c>
      <c r="C65" s="53">
        <v>113</v>
      </c>
      <c r="D65" s="35">
        <f t="shared" si="0"/>
        <v>0</v>
      </c>
      <c r="E65" s="53">
        <v>113</v>
      </c>
      <c r="F65" s="35">
        <f t="shared" si="1"/>
        <v>0</v>
      </c>
      <c r="G65" s="53">
        <v>113</v>
      </c>
      <c r="H65" s="35">
        <f t="shared" si="2"/>
        <v>100</v>
      </c>
      <c r="I65" s="53">
        <v>213</v>
      </c>
    </row>
    <row r="66" spans="1:11" ht="17.45" customHeight="1">
      <c r="A66" s="44">
        <v>2010603</v>
      </c>
      <c r="B66" s="45" t="s">
        <v>167</v>
      </c>
      <c r="C66" s="53">
        <v>80</v>
      </c>
      <c r="D66" s="35">
        <f t="shared" si="0"/>
        <v>0</v>
      </c>
      <c r="E66" s="53">
        <v>80</v>
      </c>
      <c r="F66" s="35">
        <f t="shared" si="1"/>
        <v>0</v>
      </c>
      <c r="G66" s="53">
        <v>80</v>
      </c>
      <c r="H66" s="35">
        <f t="shared" si="2"/>
        <v>-33</v>
      </c>
      <c r="I66" s="53">
        <v>47</v>
      </c>
    </row>
    <row r="67" spans="1:11" ht="17.45" hidden="1" customHeight="1">
      <c r="A67" s="44">
        <v>2010604</v>
      </c>
      <c r="B67" s="45" t="s">
        <v>203</v>
      </c>
      <c r="C67" s="53">
        <v>0</v>
      </c>
      <c r="D67" s="35">
        <f t="shared" si="0"/>
        <v>0</v>
      </c>
      <c r="E67" s="53">
        <v>0</v>
      </c>
      <c r="F67" s="35">
        <f t="shared" si="1"/>
        <v>0</v>
      </c>
      <c r="G67" s="53">
        <v>0</v>
      </c>
      <c r="H67" s="35">
        <f t="shared" si="2"/>
        <v>0</v>
      </c>
      <c r="I67" s="53">
        <v>0</v>
      </c>
      <c r="K67">
        <v>2</v>
      </c>
    </row>
    <row r="68" spans="1:11" ht="17.45" customHeight="1">
      <c r="A68" s="44">
        <v>2010605</v>
      </c>
      <c r="B68" s="45" t="s">
        <v>204</v>
      </c>
      <c r="C68" s="53">
        <v>28</v>
      </c>
      <c r="D68" s="35">
        <f t="shared" si="0"/>
        <v>0</v>
      </c>
      <c r="E68" s="53">
        <v>28</v>
      </c>
      <c r="F68" s="35">
        <f t="shared" si="1"/>
        <v>0</v>
      </c>
      <c r="G68" s="53">
        <v>28</v>
      </c>
      <c r="H68" s="35">
        <f t="shared" si="2"/>
        <v>9</v>
      </c>
      <c r="I68" s="53">
        <v>37</v>
      </c>
    </row>
    <row r="69" spans="1:11" ht="17.45" customHeight="1">
      <c r="A69" s="44">
        <v>2010606</v>
      </c>
      <c r="B69" s="45" t="s">
        <v>205</v>
      </c>
      <c r="C69" s="53">
        <v>92</v>
      </c>
      <c r="D69" s="35">
        <f t="shared" si="0"/>
        <v>0</v>
      </c>
      <c r="E69" s="53">
        <v>92</v>
      </c>
      <c r="F69" s="35">
        <f t="shared" si="1"/>
        <v>0</v>
      </c>
      <c r="G69" s="53">
        <v>92</v>
      </c>
      <c r="H69" s="35">
        <f t="shared" si="2"/>
        <v>24</v>
      </c>
      <c r="I69" s="53">
        <v>116</v>
      </c>
    </row>
    <row r="70" spans="1:11" ht="17.45" customHeight="1">
      <c r="A70" s="44">
        <v>2010607</v>
      </c>
      <c r="B70" s="45" t="s">
        <v>206</v>
      </c>
      <c r="C70" s="53">
        <v>67</v>
      </c>
      <c r="D70" s="35">
        <f t="shared" si="0"/>
        <v>0</v>
      </c>
      <c r="E70" s="53">
        <v>67</v>
      </c>
      <c r="F70" s="35">
        <f t="shared" si="1"/>
        <v>0</v>
      </c>
      <c r="G70" s="53">
        <v>67</v>
      </c>
      <c r="H70" s="35">
        <f t="shared" si="2"/>
        <v>-29</v>
      </c>
      <c r="I70" s="53">
        <v>38</v>
      </c>
    </row>
    <row r="71" spans="1:11" ht="17.45" hidden="1" customHeight="1">
      <c r="A71" s="44">
        <v>2010608</v>
      </c>
      <c r="B71" s="45" t="s">
        <v>207</v>
      </c>
      <c r="C71" s="53">
        <v>0</v>
      </c>
      <c r="D71" s="35">
        <f t="shared" si="0"/>
        <v>0</v>
      </c>
      <c r="E71" s="53">
        <v>0</v>
      </c>
      <c r="F71" s="35">
        <f t="shared" si="1"/>
        <v>0</v>
      </c>
      <c r="G71" s="53">
        <v>0</v>
      </c>
      <c r="H71" s="35">
        <f t="shared" si="2"/>
        <v>0</v>
      </c>
      <c r="I71" s="53">
        <v>0</v>
      </c>
      <c r="K71">
        <v>2</v>
      </c>
    </row>
    <row r="72" spans="1:11" ht="17.45" customHeight="1">
      <c r="A72" s="44">
        <v>2010650</v>
      </c>
      <c r="B72" s="45" t="s">
        <v>174</v>
      </c>
      <c r="C72" s="53">
        <v>513</v>
      </c>
      <c r="D72" s="35">
        <f t="shared" ref="D72:D135" si="3">E72-C72</f>
        <v>0</v>
      </c>
      <c r="E72" s="53">
        <v>513</v>
      </c>
      <c r="F72" s="35">
        <f t="shared" ref="F72:F135" si="4">G72-E72</f>
        <v>0</v>
      </c>
      <c r="G72" s="53">
        <v>513</v>
      </c>
      <c r="H72" s="35">
        <f t="shared" ref="H72:H135" si="5">I72-G72</f>
        <v>63</v>
      </c>
      <c r="I72" s="53">
        <v>576</v>
      </c>
    </row>
    <row r="73" spans="1:11" ht="17.45" customHeight="1">
      <c r="A73" s="44">
        <v>2010699</v>
      </c>
      <c r="B73" s="45" t="s">
        <v>208</v>
      </c>
      <c r="C73" s="53">
        <v>406</v>
      </c>
      <c r="D73" s="35">
        <f t="shared" si="3"/>
        <v>0</v>
      </c>
      <c r="E73" s="53">
        <v>406</v>
      </c>
      <c r="F73" s="35">
        <f t="shared" si="4"/>
        <v>0</v>
      </c>
      <c r="G73" s="53">
        <v>406</v>
      </c>
      <c r="H73" s="35">
        <f t="shared" si="5"/>
        <v>76</v>
      </c>
      <c r="I73" s="53">
        <v>482</v>
      </c>
    </row>
    <row r="74" spans="1:11" ht="17.45" customHeight="1">
      <c r="A74" s="47">
        <v>20107</v>
      </c>
      <c r="B74" s="47" t="s">
        <v>209</v>
      </c>
      <c r="C74" s="52">
        <v>7746</v>
      </c>
      <c r="D74" s="34">
        <f t="shared" si="3"/>
        <v>0</v>
      </c>
      <c r="E74" s="52">
        <f>SUM(E75:E85)</f>
        <v>7746</v>
      </c>
      <c r="F74" s="34">
        <f t="shared" si="4"/>
        <v>0</v>
      </c>
      <c r="G74" s="52">
        <f>SUM(G75:G85)</f>
        <v>7746</v>
      </c>
      <c r="H74" s="34">
        <f t="shared" si="5"/>
        <v>0</v>
      </c>
      <c r="I74" s="52">
        <f>SUM(I75:I85)</f>
        <v>7746</v>
      </c>
    </row>
    <row r="75" spans="1:11" ht="17.45" hidden="1" customHeight="1">
      <c r="A75" s="44">
        <v>2010701</v>
      </c>
      <c r="B75" s="45" t="s">
        <v>165</v>
      </c>
      <c r="C75" s="54">
        <v>0</v>
      </c>
      <c r="D75" s="35">
        <f t="shared" si="3"/>
        <v>0</v>
      </c>
      <c r="E75" s="54">
        <v>0</v>
      </c>
      <c r="F75" s="35">
        <f t="shared" si="4"/>
        <v>0</v>
      </c>
      <c r="G75" s="54">
        <v>0</v>
      </c>
      <c r="H75" s="35">
        <f t="shared" si="5"/>
        <v>0</v>
      </c>
      <c r="I75" s="54"/>
      <c r="K75">
        <v>2</v>
      </c>
    </row>
    <row r="76" spans="1:11" ht="17.45" hidden="1" customHeight="1">
      <c r="A76" s="44">
        <v>2010702</v>
      </c>
      <c r="B76" s="45" t="s">
        <v>166</v>
      </c>
      <c r="C76" s="54">
        <v>0</v>
      </c>
      <c r="D76" s="35">
        <f t="shared" si="3"/>
        <v>0</v>
      </c>
      <c r="E76" s="54">
        <v>0</v>
      </c>
      <c r="F76" s="35">
        <f t="shared" si="4"/>
        <v>0</v>
      </c>
      <c r="G76" s="54">
        <v>0</v>
      </c>
      <c r="H76" s="35">
        <f t="shared" si="5"/>
        <v>0</v>
      </c>
      <c r="I76" s="54"/>
      <c r="K76">
        <v>2</v>
      </c>
    </row>
    <row r="77" spans="1:11" ht="17.45" hidden="1" customHeight="1">
      <c r="A77" s="44">
        <v>2010703</v>
      </c>
      <c r="B77" s="45" t="s">
        <v>167</v>
      </c>
      <c r="C77" s="54">
        <v>0</v>
      </c>
      <c r="D77" s="35">
        <f t="shared" si="3"/>
        <v>0</v>
      </c>
      <c r="E77" s="54">
        <v>0</v>
      </c>
      <c r="F77" s="35">
        <f t="shared" si="4"/>
        <v>0</v>
      </c>
      <c r="G77" s="54">
        <v>0</v>
      </c>
      <c r="H77" s="35">
        <f t="shared" si="5"/>
        <v>0</v>
      </c>
      <c r="I77" s="54"/>
      <c r="K77">
        <v>2</v>
      </c>
    </row>
    <row r="78" spans="1:11" ht="17.45" hidden="1" customHeight="1">
      <c r="A78" s="44">
        <v>2010704</v>
      </c>
      <c r="B78" s="45" t="s">
        <v>210</v>
      </c>
      <c r="C78" s="54">
        <v>0</v>
      </c>
      <c r="D78" s="35">
        <f t="shared" si="3"/>
        <v>0</v>
      </c>
      <c r="E78" s="54">
        <v>0</v>
      </c>
      <c r="F78" s="35">
        <f t="shared" si="4"/>
        <v>0</v>
      </c>
      <c r="G78" s="54">
        <v>0</v>
      </c>
      <c r="H78" s="35">
        <f t="shared" si="5"/>
        <v>0</v>
      </c>
      <c r="I78" s="54"/>
      <c r="K78">
        <v>2</v>
      </c>
    </row>
    <row r="79" spans="1:11" ht="17.45" hidden="1" customHeight="1">
      <c r="A79" s="44">
        <v>2010705</v>
      </c>
      <c r="B79" s="45" t="s">
        <v>211</v>
      </c>
      <c r="C79" s="54">
        <v>0</v>
      </c>
      <c r="D79" s="35">
        <f t="shared" si="3"/>
        <v>0</v>
      </c>
      <c r="E79" s="54">
        <v>0</v>
      </c>
      <c r="F79" s="35">
        <f t="shared" si="4"/>
        <v>0</v>
      </c>
      <c r="G79" s="54">
        <v>0</v>
      </c>
      <c r="H79" s="35">
        <f t="shared" si="5"/>
        <v>0</v>
      </c>
      <c r="I79" s="54"/>
      <c r="K79">
        <v>2</v>
      </c>
    </row>
    <row r="80" spans="1:11" ht="17.45" hidden="1" customHeight="1">
      <c r="A80" s="44">
        <v>2010706</v>
      </c>
      <c r="B80" s="45" t="s">
        <v>212</v>
      </c>
      <c r="C80" s="54">
        <v>0</v>
      </c>
      <c r="D80" s="35">
        <f t="shared" si="3"/>
        <v>0</v>
      </c>
      <c r="E80" s="54">
        <v>0</v>
      </c>
      <c r="F80" s="35">
        <f t="shared" si="4"/>
        <v>0</v>
      </c>
      <c r="G80" s="54">
        <v>0</v>
      </c>
      <c r="H80" s="35">
        <f t="shared" si="5"/>
        <v>0</v>
      </c>
      <c r="I80" s="54"/>
      <c r="K80">
        <v>2</v>
      </c>
    </row>
    <row r="81" spans="1:11" ht="17.45" hidden="1" customHeight="1">
      <c r="A81" s="44">
        <v>2010707</v>
      </c>
      <c r="B81" s="45" t="s">
        <v>213</v>
      </c>
      <c r="C81" s="54">
        <v>0</v>
      </c>
      <c r="D81" s="35">
        <f t="shared" si="3"/>
        <v>0</v>
      </c>
      <c r="E81" s="54">
        <v>0</v>
      </c>
      <c r="F81" s="35">
        <f t="shared" si="4"/>
        <v>0</v>
      </c>
      <c r="G81" s="54">
        <v>0</v>
      </c>
      <c r="H81" s="35">
        <f t="shared" si="5"/>
        <v>0</v>
      </c>
      <c r="I81" s="54"/>
      <c r="K81">
        <v>2</v>
      </c>
    </row>
    <row r="82" spans="1:11" ht="17.45" hidden="1" customHeight="1">
      <c r="A82" s="44">
        <v>2010708</v>
      </c>
      <c r="B82" s="45" t="s">
        <v>214</v>
      </c>
      <c r="C82" s="54">
        <v>0</v>
      </c>
      <c r="D82" s="35">
        <f t="shared" si="3"/>
        <v>0</v>
      </c>
      <c r="E82" s="54">
        <v>0</v>
      </c>
      <c r="F82" s="35">
        <f t="shared" si="4"/>
        <v>0</v>
      </c>
      <c r="G82" s="54">
        <v>0</v>
      </c>
      <c r="H82" s="35">
        <f t="shared" si="5"/>
        <v>0</v>
      </c>
      <c r="I82" s="54"/>
      <c r="K82">
        <v>2</v>
      </c>
    </row>
    <row r="83" spans="1:11" ht="17.45" hidden="1" customHeight="1">
      <c r="A83" s="44">
        <v>2010709</v>
      </c>
      <c r="B83" s="45" t="s">
        <v>206</v>
      </c>
      <c r="C83" s="54">
        <v>0</v>
      </c>
      <c r="D83" s="35">
        <f t="shared" si="3"/>
        <v>0</v>
      </c>
      <c r="E83" s="54">
        <v>0</v>
      </c>
      <c r="F83" s="35">
        <f t="shared" si="4"/>
        <v>0</v>
      </c>
      <c r="G83" s="54">
        <v>0</v>
      </c>
      <c r="H83" s="35">
        <f t="shared" si="5"/>
        <v>0</v>
      </c>
      <c r="I83" s="54"/>
      <c r="K83">
        <v>2</v>
      </c>
    </row>
    <row r="84" spans="1:11" ht="17.45" hidden="1" customHeight="1">
      <c r="A84" s="44">
        <v>2010750</v>
      </c>
      <c r="B84" s="45" t="s">
        <v>174</v>
      </c>
      <c r="C84" s="54">
        <v>0</v>
      </c>
      <c r="D84" s="35">
        <f t="shared" si="3"/>
        <v>0</v>
      </c>
      <c r="E84" s="54">
        <v>0</v>
      </c>
      <c r="F84" s="35">
        <f t="shared" si="4"/>
        <v>0</v>
      </c>
      <c r="G84" s="54">
        <v>0</v>
      </c>
      <c r="H84" s="35">
        <f t="shared" si="5"/>
        <v>0</v>
      </c>
      <c r="I84" s="54"/>
      <c r="K84">
        <v>2</v>
      </c>
    </row>
    <row r="85" spans="1:11" ht="17.45" customHeight="1">
      <c r="A85" s="44">
        <v>2010799</v>
      </c>
      <c r="B85" s="45" t="s">
        <v>215</v>
      </c>
      <c r="C85" s="53">
        <v>7746</v>
      </c>
      <c r="D85" s="35">
        <f t="shared" si="3"/>
        <v>0</v>
      </c>
      <c r="E85" s="53">
        <v>7746</v>
      </c>
      <c r="F85" s="35">
        <f t="shared" si="4"/>
        <v>0</v>
      </c>
      <c r="G85" s="53">
        <v>7746</v>
      </c>
      <c r="H85" s="35">
        <f t="shared" si="5"/>
        <v>0</v>
      </c>
      <c r="I85" s="53">
        <v>7746</v>
      </c>
    </row>
    <row r="86" spans="1:11" ht="17.45" customHeight="1">
      <c r="A86" s="47">
        <v>20108</v>
      </c>
      <c r="B86" s="47" t="s">
        <v>216</v>
      </c>
      <c r="C86" s="52">
        <v>669</v>
      </c>
      <c r="D86" s="34">
        <f t="shared" si="3"/>
        <v>0</v>
      </c>
      <c r="E86" s="52">
        <f>SUM(E87:E94)</f>
        <v>669</v>
      </c>
      <c r="F86" s="34">
        <f t="shared" si="4"/>
        <v>0</v>
      </c>
      <c r="G86" s="52">
        <f>SUM(G87:G94)</f>
        <v>669</v>
      </c>
      <c r="H86" s="34">
        <f t="shared" si="5"/>
        <v>71</v>
      </c>
      <c r="I86" s="52">
        <f>SUM(I87:I94)</f>
        <v>740</v>
      </c>
    </row>
    <row r="87" spans="1:11" ht="17.45" customHeight="1">
      <c r="A87" s="44">
        <v>2010801</v>
      </c>
      <c r="B87" s="45" t="s">
        <v>165</v>
      </c>
      <c r="C87" s="53">
        <v>390</v>
      </c>
      <c r="D87" s="35">
        <f t="shared" si="3"/>
        <v>0</v>
      </c>
      <c r="E87" s="53">
        <v>390</v>
      </c>
      <c r="F87" s="35">
        <f t="shared" si="4"/>
        <v>0</v>
      </c>
      <c r="G87" s="53">
        <v>390</v>
      </c>
      <c r="H87" s="35">
        <f t="shared" si="5"/>
        <v>11</v>
      </c>
      <c r="I87" s="53">
        <v>401</v>
      </c>
    </row>
    <row r="88" spans="1:11" ht="17.45" customHeight="1">
      <c r="A88" s="44">
        <v>2010802</v>
      </c>
      <c r="B88" s="45" t="s">
        <v>166</v>
      </c>
      <c r="C88" s="53">
        <v>35</v>
      </c>
      <c r="D88" s="35">
        <f t="shared" si="3"/>
        <v>0</v>
      </c>
      <c r="E88" s="53">
        <v>35</v>
      </c>
      <c r="F88" s="35">
        <f t="shared" si="4"/>
        <v>0</v>
      </c>
      <c r="G88" s="53">
        <v>35</v>
      </c>
      <c r="H88" s="35">
        <f t="shared" si="5"/>
        <v>25</v>
      </c>
      <c r="I88" s="53">
        <v>60</v>
      </c>
    </row>
    <row r="89" spans="1:11" ht="17.45" hidden="1" customHeight="1">
      <c r="A89" s="44">
        <v>2010803</v>
      </c>
      <c r="B89" s="45" t="s">
        <v>167</v>
      </c>
      <c r="C89" s="53">
        <v>0</v>
      </c>
      <c r="D89" s="35">
        <f t="shared" si="3"/>
        <v>0</v>
      </c>
      <c r="E89" s="53">
        <v>0</v>
      </c>
      <c r="F89" s="35">
        <f t="shared" si="4"/>
        <v>0</v>
      </c>
      <c r="G89" s="53">
        <v>0</v>
      </c>
      <c r="H89" s="35">
        <f t="shared" si="5"/>
        <v>0</v>
      </c>
      <c r="I89" s="53">
        <v>0</v>
      </c>
      <c r="K89">
        <v>2</v>
      </c>
    </row>
    <row r="90" spans="1:11" ht="17.45" customHeight="1">
      <c r="A90" s="44">
        <v>2010804</v>
      </c>
      <c r="B90" s="45" t="s">
        <v>217</v>
      </c>
      <c r="C90" s="53">
        <v>74</v>
      </c>
      <c r="D90" s="35">
        <f t="shared" si="3"/>
        <v>0</v>
      </c>
      <c r="E90" s="53">
        <v>74</v>
      </c>
      <c r="F90" s="35">
        <f t="shared" si="4"/>
        <v>0</v>
      </c>
      <c r="G90" s="53">
        <v>74</v>
      </c>
      <c r="H90" s="35">
        <f t="shared" si="5"/>
        <v>-3</v>
      </c>
      <c r="I90" s="53">
        <v>71</v>
      </c>
    </row>
    <row r="91" spans="1:11" ht="17.45" hidden="1" customHeight="1">
      <c r="A91" s="44">
        <v>2010805</v>
      </c>
      <c r="B91" s="45" t="s">
        <v>218</v>
      </c>
      <c r="C91" s="53">
        <v>0</v>
      </c>
      <c r="D91" s="35">
        <f t="shared" si="3"/>
        <v>0</v>
      </c>
      <c r="E91" s="53">
        <v>0</v>
      </c>
      <c r="F91" s="35">
        <f t="shared" si="4"/>
        <v>0</v>
      </c>
      <c r="G91" s="53">
        <v>0</v>
      </c>
      <c r="H91" s="35">
        <f t="shared" si="5"/>
        <v>0</v>
      </c>
      <c r="I91" s="53">
        <v>0</v>
      </c>
      <c r="K91">
        <v>2</v>
      </c>
    </row>
    <row r="92" spans="1:11" ht="17.45" customHeight="1">
      <c r="A92" s="44">
        <v>2010806</v>
      </c>
      <c r="B92" s="45" t="s">
        <v>206</v>
      </c>
      <c r="C92" s="53">
        <v>9</v>
      </c>
      <c r="D92" s="35">
        <f t="shared" si="3"/>
        <v>0</v>
      </c>
      <c r="E92" s="53">
        <v>9</v>
      </c>
      <c r="F92" s="35">
        <f t="shared" si="4"/>
        <v>0</v>
      </c>
      <c r="G92" s="53">
        <v>9</v>
      </c>
      <c r="H92" s="35">
        <f t="shared" si="5"/>
        <v>1</v>
      </c>
      <c r="I92" s="53">
        <v>10</v>
      </c>
    </row>
    <row r="93" spans="1:11" ht="17.45" hidden="1" customHeight="1">
      <c r="A93" s="44">
        <v>2010850</v>
      </c>
      <c r="B93" s="45" t="s">
        <v>174</v>
      </c>
      <c r="C93" s="53">
        <v>0</v>
      </c>
      <c r="D93" s="35">
        <f t="shared" si="3"/>
        <v>0</v>
      </c>
      <c r="E93" s="53">
        <v>0</v>
      </c>
      <c r="F93" s="35">
        <f t="shared" si="4"/>
        <v>0</v>
      </c>
      <c r="G93" s="53">
        <v>0</v>
      </c>
      <c r="H93" s="35">
        <f t="shared" si="5"/>
        <v>0</v>
      </c>
      <c r="I93" s="53">
        <v>0</v>
      </c>
      <c r="K93">
        <v>2</v>
      </c>
    </row>
    <row r="94" spans="1:11" ht="17.45" customHeight="1">
      <c r="A94" s="44">
        <v>2010899</v>
      </c>
      <c r="B94" s="45" t="s">
        <v>219</v>
      </c>
      <c r="C94" s="53">
        <v>161</v>
      </c>
      <c r="D94" s="35">
        <f t="shared" si="3"/>
        <v>0</v>
      </c>
      <c r="E94" s="53">
        <v>161</v>
      </c>
      <c r="F94" s="35">
        <f t="shared" si="4"/>
        <v>0</v>
      </c>
      <c r="G94" s="53">
        <v>161</v>
      </c>
      <c r="H94" s="35">
        <f t="shared" si="5"/>
        <v>37</v>
      </c>
      <c r="I94" s="53">
        <v>198</v>
      </c>
    </row>
    <row r="95" spans="1:11" ht="17.45" customHeight="1">
      <c r="A95" s="47">
        <v>20109</v>
      </c>
      <c r="B95" s="47" t="s">
        <v>220</v>
      </c>
      <c r="C95" s="52">
        <v>372</v>
      </c>
      <c r="D95" s="34">
        <f t="shared" si="3"/>
        <v>0</v>
      </c>
      <c r="E95" s="52">
        <f>SUM(E96:E107)</f>
        <v>372</v>
      </c>
      <c r="F95" s="34">
        <f t="shared" si="4"/>
        <v>0</v>
      </c>
      <c r="G95" s="52">
        <f>SUM(G96:G107)</f>
        <v>372</v>
      </c>
      <c r="H95" s="34">
        <f t="shared" si="5"/>
        <v>-4</v>
      </c>
      <c r="I95" s="52">
        <f>SUM(I96:I107)</f>
        <v>368</v>
      </c>
    </row>
    <row r="96" spans="1:11" ht="17.45" hidden="1" customHeight="1">
      <c r="A96" s="44">
        <v>2010901</v>
      </c>
      <c r="B96" s="45" t="s">
        <v>165</v>
      </c>
      <c r="C96" s="54">
        <v>0</v>
      </c>
      <c r="D96" s="35">
        <f t="shared" si="3"/>
        <v>0</v>
      </c>
      <c r="E96" s="54">
        <v>0</v>
      </c>
      <c r="F96" s="35">
        <f t="shared" si="4"/>
        <v>0</v>
      </c>
      <c r="G96" s="54">
        <v>0</v>
      </c>
      <c r="H96" s="35">
        <f t="shared" si="5"/>
        <v>0</v>
      </c>
      <c r="I96" s="54"/>
      <c r="K96">
        <v>2</v>
      </c>
    </row>
    <row r="97" spans="1:11" ht="17.45" hidden="1" customHeight="1">
      <c r="A97" s="44">
        <v>2010902</v>
      </c>
      <c r="B97" s="45" t="s">
        <v>166</v>
      </c>
      <c r="C97" s="54">
        <v>0</v>
      </c>
      <c r="D97" s="35">
        <f t="shared" si="3"/>
        <v>0</v>
      </c>
      <c r="E97" s="54">
        <v>0</v>
      </c>
      <c r="F97" s="35">
        <f t="shared" si="4"/>
        <v>0</v>
      </c>
      <c r="G97" s="54">
        <v>0</v>
      </c>
      <c r="H97" s="35">
        <f t="shared" si="5"/>
        <v>0</v>
      </c>
      <c r="I97" s="54"/>
      <c r="K97">
        <v>2</v>
      </c>
    </row>
    <row r="98" spans="1:11" ht="17.45" hidden="1" customHeight="1">
      <c r="A98" s="44">
        <v>2010903</v>
      </c>
      <c r="B98" s="45" t="s">
        <v>167</v>
      </c>
      <c r="C98" s="54">
        <v>0</v>
      </c>
      <c r="D98" s="35">
        <f t="shared" si="3"/>
        <v>0</v>
      </c>
      <c r="E98" s="54">
        <v>0</v>
      </c>
      <c r="F98" s="35">
        <f t="shared" si="4"/>
        <v>0</v>
      </c>
      <c r="G98" s="54">
        <v>0</v>
      </c>
      <c r="H98" s="35">
        <f t="shared" si="5"/>
        <v>0</v>
      </c>
      <c r="I98" s="54"/>
      <c r="K98">
        <v>2</v>
      </c>
    </row>
    <row r="99" spans="1:11" ht="17.45" hidden="1" customHeight="1">
      <c r="A99" s="44">
        <v>2010905</v>
      </c>
      <c r="B99" s="45" t="s">
        <v>221</v>
      </c>
      <c r="C99" s="54">
        <v>0</v>
      </c>
      <c r="D99" s="35">
        <f t="shared" si="3"/>
        <v>0</v>
      </c>
      <c r="E99" s="54">
        <v>0</v>
      </c>
      <c r="F99" s="35">
        <f t="shared" si="4"/>
        <v>0</v>
      </c>
      <c r="G99" s="54">
        <v>0</v>
      </c>
      <c r="H99" s="35">
        <f t="shared" si="5"/>
        <v>0</v>
      </c>
      <c r="I99" s="54"/>
      <c r="K99">
        <v>2</v>
      </c>
    </row>
    <row r="100" spans="1:11" ht="17.45" hidden="1" customHeight="1">
      <c r="A100" s="44">
        <v>2010907</v>
      </c>
      <c r="B100" s="45" t="s">
        <v>222</v>
      </c>
      <c r="C100" s="54">
        <v>0</v>
      </c>
      <c r="D100" s="35">
        <f t="shared" si="3"/>
        <v>0</v>
      </c>
      <c r="E100" s="54">
        <v>0</v>
      </c>
      <c r="F100" s="35">
        <f t="shared" si="4"/>
        <v>0</v>
      </c>
      <c r="G100" s="54">
        <v>0</v>
      </c>
      <c r="H100" s="35">
        <f t="shared" si="5"/>
        <v>0</v>
      </c>
      <c r="I100" s="54"/>
      <c r="K100">
        <v>2</v>
      </c>
    </row>
    <row r="101" spans="1:11" ht="17.45" hidden="1" customHeight="1">
      <c r="A101" s="44">
        <v>2010908</v>
      </c>
      <c r="B101" s="45" t="s">
        <v>206</v>
      </c>
      <c r="C101" s="54">
        <v>0</v>
      </c>
      <c r="D101" s="35">
        <f t="shared" si="3"/>
        <v>0</v>
      </c>
      <c r="E101" s="54">
        <v>0</v>
      </c>
      <c r="F101" s="35">
        <f t="shared" si="4"/>
        <v>0</v>
      </c>
      <c r="G101" s="54">
        <v>0</v>
      </c>
      <c r="H101" s="35">
        <f t="shared" si="5"/>
        <v>0</v>
      </c>
      <c r="I101" s="54"/>
      <c r="K101">
        <v>2</v>
      </c>
    </row>
    <row r="102" spans="1:11" ht="17.45" hidden="1" customHeight="1">
      <c r="A102" s="44">
        <v>2010909</v>
      </c>
      <c r="B102" s="45" t="s">
        <v>223</v>
      </c>
      <c r="C102" s="54">
        <v>0</v>
      </c>
      <c r="D102" s="35">
        <f t="shared" si="3"/>
        <v>0</v>
      </c>
      <c r="E102" s="54">
        <v>0</v>
      </c>
      <c r="F102" s="35">
        <f t="shared" si="4"/>
        <v>0</v>
      </c>
      <c r="G102" s="54">
        <v>0</v>
      </c>
      <c r="H102" s="35">
        <f t="shared" si="5"/>
        <v>0</v>
      </c>
      <c r="I102" s="54"/>
      <c r="K102">
        <v>2</v>
      </c>
    </row>
    <row r="103" spans="1:11" ht="17.45" hidden="1" customHeight="1">
      <c r="A103" s="44">
        <v>2010910</v>
      </c>
      <c r="B103" s="45" t="s">
        <v>224</v>
      </c>
      <c r="C103" s="54">
        <v>0</v>
      </c>
      <c r="D103" s="35">
        <f t="shared" si="3"/>
        <v>0</v>
      </c>
      <c r="E103" s="54">
        <v>0</v>
      </c>
      <c r="F103" s="35">
        <f t="shared" si="4"/>
        <v>0</v>
      </c>
      <c r="G103" s="54">
        <v>0</v>
      </c>
      <c r="H103" s="35">
        <f t="shared" si="5"/>
        <v>0</v>
      </c>
      <c r="I103" s="54"/>
      <c r="K103">
        <v>2</v>
      </c>
    </row>
    <row r="104" spans="1:11" ht="17.45" hidden="1" customHeight="1">
      <c r="A104" s="44">
        <v>2010911</v>
      </c>
      <c r="B104" s="45" t="s">
        <v>225</v>
      </c>
      <c r="C104" s="54">
        <v>0</v>
      </c>
      <c r="D104" s="35">
        <f t="shared" si="3"/>
        <v>0</v>
      </c>
      <c r="E104" s="54">
        <v>0</v>
      </c>
      <c r="F104" s="35">
        <f t="shared" si="4"/>
        <v>0</v>
      </c>
      <c r="G104" s="54">
        <v>0</v>
      </c>
      <c r="H104" s="35">
        <f t="shared" si="5"/>
        <v>0</v>
      </c>
      <c r="I104" s="54"/>
      <c r="K104">
        <v>2</v>
      </c>
    </row>
    <row r="105" spans="1:11" ht="17.45" hidden="1" customHeight="1">
      <c r="A105" s="44">
        <v>2010912</v>
      </c>
      <c r="B105" s="45" t="s">
        <v>226</v>
      </c>
      <c r="C105" s="54">
        <v>0</v>
      </c>
      <c r="D105" s="35">
        <f t="shared" si="3"/>
        <v>0</v>
      </c>
      <c r="E105" s="54">
        <v>0</v>
      </c>
      <c r="F105" s="35">
        <f t="shared" si="4"/>
        <v>0</v>
      </c>
      <c r="G105" s="54">
        <v>0</v>
      </c>
      <c r="H105" s="35">
        <f t="shared" si="5"/>
        <v>0</v>
      </c>
      <c r="I105" s="54"/>
      <c r="K105">
        <v>2</v>
      </c>
    </row>
    <row r="106" spans="1:11" ht="17.45" hidden="1" customHeight="1">
      <c r="A106" s="44">
        <v>2010950</v>
      </c>
      <c r="B106" s="45" t="s">
        <v>174</v>
      </c>
      <c r="C106" s="54">
        <v>0</v>
      </c>
      <c r="D106" s="35">
        <f t="shared" si="3"/>
        <v>0</v>
      </c>
      <c r="E106" s="54">
        <v>0</v>
      </c>
      <c r="F106" s="35">
        <f t="shared" si="4"/>
        <v>0</v>
      </c>
      <c r="G106" s="54">
        <v>0</v>
      </c>
      <c r="H106" s="35">
        <f t="shared" si="5"/>
        <v>0</v>
      </c>
      <c r="I106" s="54"/>
      <c r="K106">
        <v>2</v>
      </c>
    </row>
    <row r="107" spans="1:11" ht="17.45" customHeight="1">
      <c r="A107" s="44">
        <v>2010999</v>
      </c>
      <c r="B107" s="45" t="s">
        <v>227</v>
      </c>
      <c r="C107" s="53">
        <v>372</v>
      </c>
      <c r="D107" s="35">
        <f t="shared" si="3"/>
        <v>0</v>
      </c>
      <c r="E107" s="53">
        <v>372</v>
      </c>
      <c r="F107" s="35">
        <f t="shared" si="4"/>
        <v>0</v>
      </c>
      <c r="G107" s="53">
        <v>372</v>
      </c>
      <c r="H107" s="35">
        <f t="shared" si="5"/>
        <v>-4</v>
      </c>
      <c r="I107" s="53">
        <v>368</v>
      </c>
    </row>
    <row r="108" spans="1:11" ht="17.45" customHeight="1">
      <c r="A108" s="47">
        <v>20110</v>
      </c>
      <c r="B108" s="47" t="s">
        <v>228</v>
      </c>
      <c r="C108" s="52">
        <v>15</v>
      </c>
      <c r="D108" s="34">
        <f t="shared" si="3"/>
        <v>0</v>
      </c>
      <c r="E108" s="52">
        <f>SUM(E109:E117)</f>
        <v>15</v>
      </c>
      <c r="F108" s="34">
        <f t="shared" si="4"/>
        <v>0</v>
      </c>
      <c r="G108" s="52">
        <f>SUM(G109:G117)</f>
        <v>15</v>
      </c>
      <c r="H108" s="34">
        <f t="shared" si="5"/>
        <v>86</v>
      </c>
      <c r="I108" s="52">
        <f>SUM(I109:I117)</f>
        <v>101</v>
      </c>
    </row>
    <row r="109" spans="1:11" ht="17.45" hidden="1" customHeight="1">
      <c r="A109" s="44">
        <v>2011001</v>
      </c>
      <c r="B109" s="45" t="s">
        <v>165</v>
      </c>
      <c r="C109" s="54">
        <v>0</v>
      </c>
      <c r="D109" s="35">
        <f t="shared" si="3"/>
        <v>0</v>
      </c>
      <c r="E109" s="54">
        <v>0</v>
      </c>
      <c r="F109" s="35">
        <f t="shared" si="4"/>
        <v>0</v>
      </c>
      <c r="G109" s="54">
        <v>0</v>
      </c>
      <c r="H109" s="35">
        <f t="shared" si="5"/>
        <v>0</v>
      </c>
      <c r="I109" s="54"/>
      <c r="K109">
        <v>2</v>
      </c>
    </row>
    <row r="110" spans="1:11" ht="17.45" hidden="1" customHeight="1">
      <c r="A110" s="44">
        <v>2011002</v>
      </c>
      <c r="B110" s="45" t="s">
        <v>166</v>
      </c>
      <c r="C110" s="54">
        <v>0</v>
      </c>
      <c r="D110" s="35">
        <f t="shared" si="3"/>
        <v>0</v>
      </c>
      <c r="E110" s="54">
        <v>0</v>
      </c>
      <c r="F110" s="35">
        <f t="shared" si="4"/>
        <v>0</v>
      </c>
      <c r="G110" s="54">
        <v>0</v>
      </c>
      <c r="H110" s="35">
        <f t="shared" si="5"/>
        <v>0</v>
      </c>
      <c r="I110" s="54"/>
      <c r="K110">
        <v>2</v>
      </c>
    </row>
    <row r="111" spans="1:11" ht="17.45" hidden="1" customHeight="1">
      <c r="A111" s="44">
        <v>2011003</v>
      </c>
      <c r="B111" s="45" t="s">
        <v>167</v>
      </c>
      <c r="C111" s="54">
        <v>0</v>
      </c>
      <c r="D111" s="35">
        <f t="shared" si="3"/>
        <v>0</v>
      </c>
      <c r="E111" s="54">
        <v>0</v>
      </c>
      <c r="F111" s="35">
        <f t="shared" si="4"/>
        <v>0</v>
      </c>
      <c r="G111" s="54">
        <v>0</v>
      </c>
      <c r="H111" s="35">
        <f t="shared" si="5"/>
        <v>0</v>
      </c>
      <c r="I111" s="54"/>
      <c r="K111">
        <v>2</v>
      </c>
    </row>
    <row r="112" spans="1:11" ht="17.45" hidden="1" customHeight="1">
      <c r="A112" s="44">
        <v>2011004</v>
      </c>
      <c r="B112" s="45" t="s">
        <v>229</v>
      </c>
      <c r="C112" s="54">
        <v>0</v>
      </c>
      <c r="D112" s="35">
        <f t="shared" si="3"/>
        <v>0</v>
      </c>
      <c r="E112" s="54">
        <v>0</v>
      </c>
      <c r="F112" s="35">
        <f t="shared" si="4"/>
        <v>0</v>
      </c>
      <c r="G112" s="54">
        <v>0</v>
      </c>
      <c r="H112" s="35">
        <f t="shared" si="5"/>
        <v>0</v>
      </c>
      <c r="I112" s="54"/>
      <c r="K112">
        <v>2</v>
      </c>
    </row>
    <row r="113" spans="1:11" ht="17.45" hidden="1" customHeight="1">
      <c r="A113" s="44">
        <v>2011005</v>
      </c>
      <c r="B113" s="45" t="s">
        <v>230</v>
      </c>
      <c r="C113" s="54">
        <v>0</v>
      </c>
      <c r="D113" s="35">
        <f t="shared" si="3"/>
        <v>0</v>
      </c>
      <c r="E113" s="54">
        <v>0</v>
      </c>
      <c r="F113" s="35">
        <f t="shared" si="4"/>
        <v>0</v>
      </c>
      <c r="G113" s="54">
        <v>0</v>
      </c>
      <c r="H113" s="35">
        <f t="shared" si="5"/>
        <v>0</v>
      </c>
      <c r="I113" s="54"/>
      <c r="K113">
        <v>2</v>
      </c>
    </row>
    <row r="114" spans="1:11" ht="17.45" hidden="1" customHeight="1">
      <c r="A114" s="44">
        <v>2011007</v>
      </c>
      <c r="B114" s="45" t="s">
        <v>231</v>
      </c>
      <c r="C114" s="54">
        <v>0</v>
      </c>
      <c r="D114" s="35">
        <f t="shared" si="3"/>
        <v>0</v>
      </c>
      <c r="E114" s="54">
        <v>0</v>
      </c>
      <c r="F114" s="35">
        <f t="shared" si="4"/>
        <v>0</v>
      </c>
      <c r="G114" s="54">
        <v>0</v>
      </c>
      <c r="H114" s="35">
        <f t="shared" si="5"/>
        <v>0</v>
      </c>
      <c r="I114" s="54"/>
      <c r="K114">
        <v>2</v>
      </c>
    </row>
    <row r="115" spans="1:11" ht="17.45" hidden="1" customHeight="1">
      <c r="A115" s="44">
        <v>2011008</v>
      </c>
      <c r="B115" s="45" t="s">
        <v>232</v>
      </c>
      <c r="C115" s="54">
        <v>0</v>
      </c>
      <c r="D115" s="35">
        <f t="shared" si="3"/>
        <v>0</v>
      </c>
      <c r="E115" s="54">
        <v>0</v>
      </c>
      <c r="F115" s="35">
        <f t="shared" si="4"/>
        <v>0</v>
      </c>
      <c r="G115" s="54">
        <v>0</v>
      </c>
      <c r="H115" s="35">
        <f t="shared" si="5"/>
        <v>0</v>
      </c>
      <c r="I115" s="54"/>
      <c r="K115">
        <v>2</v>
      </c>
    </row>
    <row r="116" spans="1:11" ht="17.45" hidden="1" customHeight="1">
      <c r="A116" s="44">
        <v>2011050</v>
      </c>
      <c r="B116" s="45" t="s">
        <v>174</v>
      </c>
      <c r="C116" s="54">
        <v>0</v>
      </c>
      <c r="D116" s="35">
        <f t="shared" si="3"/>
        <v>0</v>
      </c>
      <c r="E116" s="54">
        <v>0</v>
      </c>
      <c r="F116" s="35">
        <f t="shared" si="4"/>
        <v>0</v>
      </c>
      <c r="G116" s="54">
        <v>0</v>
      </c>
      <c r="H116" s="35">
        <f t="shared" si="5"/>
        <v>0</v>
      </c>
      <c r="I116" s="54"/>
      <c r="K116">
        <v>2</v>
      </c>
    </row>
    <row r="117" spans="1:11" ht="17.45" customHeight="1">
      <c r="A117" s="44">
        <v>2011099</v>
      </c>
      <c r="B117" s="45" t="s">
        <v>233</v>
      </c>
      <c r="C117" s="53">
        <v>15</v>
      </c>
      <c r="D117" s="35">
        <f t="shared" si="3"/>
        <v>0</v>
      </c>
      <c r="E117" s="53">
        <v>15</v>
      </c>
      <c r="F117" s="35">
        <f t="shared" si="4"/>
        <v>0</v>
      </c>
      <c r="G117" s="53">
        <v>15</v>
      </c>
      <c r="H117" s="35">
        <f t="shared" si="5"/>
        <v>86</v>
      </c>
      <c r="I117" s="53">
        <v>101</v>
      </c>
    </row>
    <row r="118" spans="1:11" ht="17.45" customHeight="1">
      <c r="A118" s="47">
        <v>20111</v>
      </c>
      <c r="B118" s="47" t="s">
        <v>234</v>
      </c>
      <c r="C118" s="52">
        <v>3372</v>
      </c>
      <c r="D118" s="34">
        <f t="shared" si="3"/>
        <v>0</v>
      </c>
      <c r="E118" s="52">
        <f>SUM(E119:E126)</f>
        <v>3372</v>
      </c>
      <c r="F118" s="34">
        <f t="shared" si="4"/>
        <v>0</v>
      </c>
      <c r="G118" s="52">
        <f>SUM(G119:G126)</f>
        <v>3372</v>
      </c>
      <c r="H118" s="34">
        <f t="shared" si="5"/>
        <v>-1034</v>
      </c>
      <c r="I118" s="52">
        <f>SUM(I119:I126)</f>
        <v>2338</v>
      </c>
    </row>
    <row r="119" spans="1:11" ht="17.45" customHeight="1">
      <c r="A119" s="44">
        <v>2011101</v>
      </c>
      <c r="B119" s="45" t="s">
        <v>165</v>
      </c>
      <c r="C119" s="53">
        <v>1493</v>
      </c>
      <c r="D119" s="35">
        <f t="shared" si="3"/>
        <v>0</v>
      </c>
      <c r="E119" s="53">
        <v>1493</v>
      </c>
      <c r="F119" s="35">
        <f t="shared" si="4"/>
        <v>0</v>
      </c>
      <c r="G119" s="53">
        <v>1493</v>
      </c>
      <c r="H119" s="35">
        <f t="shared" si="5"/>
        <v>18</v>
      </c>
      <c r="I119" s="53">
        <v>1511</v>
      </c>
    </row>
    <row r="120" spans="1:11" ht="17.45" customHeight="1">
      <c r="A120" s="44">
        <v>2011102</v>
      </c>
      <c r="B120" s="45" t="s">
        <v>166</v>
      </c>
      <c r="C120" s="53">
        <v>367</v>
      </c>
      <c r="D120" s="35">
        <f t="shared" si="3"/>
        <v>0</v>
      </c>
      <c r="E120" s="53">
        <v>367</v>
      </c>
      <c r="F120" s="35">
        <f t="shared" si="4"/>
        <v>0</v>
      </c>
      <c r="G120" s="53">
        <v>367</v>
      </c>
      <c r="H120" s="35">
        <f t="shared" si="5"/>
        <v>55</v>
      </c>
      <c r="I120" s="53">
        <v>422</v>
      </c>
    </row>
    <row r="121" spans="1:11" ht="17.45" hidden="1" customHeight="1">
      <c r="A121" s="44">
        <v>2011103</v>
      </c>
      <c r="B121" s="45" t="s">
        <v>167</v>
      </c>
      <c r="C121" s="53">
        <v>0</v>
      </c>
      <c r="D121" s="35">
        <f t="shared" si="3"/>
        <v>0</v>
      </c>
      <c r="E121" s="53">
        <v>0</v>
      </c>
      <c r="F121" s="35">
        <f t="shared" si="4"/>
        <v>0</v>
      </c>
      <c r="G121" s="53">
        <v>0</v>
      </c>
      <c r="H121" s="35">
        <f t="shared" si="5"/>
        <v>0</v>
      </c>
      <c r="I121" s="53">
        <v>0</v>
      </c>
      <c r="K121">
        <v>2</v>
      </c>
    </row>
    <row r="122" spans="1:11" ht="17.45" customHeight="1">
      <c r="A122" s="44">
        <v>2011104</v>
      </c>
      <c r="B122" s="45" t="s">
        <v>235</v>
      </c>
      <c r="C122" s="53">
        <v>250</v>
      </c>
      <c r="D122" s="35">
        <f t="shared" si="3"/>
        <v>0</v>
      </c>
      <c r="E122" s="53">
        <v>250</v>
      </c>
      <c r="F122" s="35">
        <f t="shared" si="4"/>
        <v>0</v>
      </c>
      <c r="G122" s="53">
        <v>250</v>
      </c>
      <c r="H122" s="35">
        <f t="shared" si="5"/>
        <v>-174</v>
      </c>
      <c r="I122" s="53">
        <v>76</v>
      </c>
    </row>
    <row r="123" spans="1:11" ht="17.45" customHeight="1">
      <c r="A123" s="44">
        <v>2011105</v>
      </c>
      <c r="B123" s="45" t="s">
        <v>236</v>
      </c>
      <c r="C123" s="53">
        <v>60</v>
      </c>
      <c r="D123" s="35">
        <f t="shared" si="3"/>
        <v>0</v>
      </c>
      <c r="E123" s="53">
        <v>60</v>
      </c>
      <c r="F123" s="35">
        <f t="shared" si="4"/>
        <v>0</v>
      </c>
      <c r="G123" s="53">
        <v>60</v>
      </c>
      <c r="H123" s="35">
        <f t="shared" si="5"/>
        <v>-55</v>
      </c>
      <c r="I123" s="53">
        <v>5</v>
      </c>
    </row>
    <row r="124" spans="1:11" ht="17.45" hidden="1" customHeight="1">
      <c r="A124" s="44">
        <v>2011106</v>
      </c>
      <c r="B124" s="45" t="s">
        <v>237</v>
      </c>
      <c r="C124" s="53">
        <v>0</v>
      </c>
      <c r="D124" s="35">
        <f t="shared" si="3"/>
        <v>0</v>
      </c>
      <c r="E124" s="53">
        <v>0</v>
      </c>
      <c r="F124" s="35">
        <f t="shared" si="4"/>
        <v>0</v>
      </c>
      <c r="G124" s="53">
        <v>0</v>
      </c>
      <c r="H124" s="35">
        <f t="shared" si="5"/>
        <v>0</v>
      </c>
      <c r="I124" s="53">
        <v>0</v>
      </c>
      <c r="K124">
        <v>2</v>
      </c>
    </row>
    <row r="125" spans="1:11" ht="17.45" hidden="1" customHeight="1">
      <c r="A125" s="44">
        <v>2011150</v>
      </c>
      <c r="B125" s="45" t="s">
        <v>174</v>
      </c>
      <c r="C125" s="53">
        <v>0</v>
      </c>
      <c r="D125" s="35">
        <f t="shared" si="3"/>
        <v>0</v>
      </c>
      <c r="E125" s="53">
        <v>0</v>
      </c>
      <c r="F125" s="35">
        <f t="shared" si="4"/>
        <v>0</v>
      </c>
      <c r="G125" s="53">
        <v>0</v>
      </c>
      <c r="H125" s="35">
        <f t="shared" si="5"/>
        <v>0</v>
      </c>
      <c r="I125" s="53">
        <v>0</v>
      </c>
      <c r="K125">
        <v>2</v>
      </c>
    </row>
    <row r="126" spans="1:11" ht="17.45" customHeight="1">
      <c r="A126" s="44">
        <v>2011199</v>
      </c>
      <c r="B126" s="45" t="s">
        <v>238</v>
      </c>
      <c r="C126" s="53">
        <v>1202</v>
      </c>
      <c r="D126" s="35">
        <f t="shared" si="3"/>
        <v>0</v>
      </c>
      <c r="E126" s="53">
        <v>1202</v>
      </c>
      <c r="F126" s="35">
        <f t="shared" si="4"/>
        <v>0</v>
      </c>
      <c r="G126" s="53">
        <v>1202</v>
      </c>
      <c r="H126" s="35">
        <f t="shared" si="5"/>
        <v>-878</v>
      </c>
      <c r="I126" s="53">
        <v>324</v>
      </c>
    </row>
    <row r="127" spans="1:11" ht="17.45" customHeight="1">
      <c r="A127" s="47">
        <v>20113</v>
      </c>
      <c r="B127" s="47" t="s">
        <v>239</v>
      </c>
      <c r="C127" s="52">
        <v>183</v>
      </c>
      <c r="D127" s="34">
        <f t="shared" si="3"/>
        <v>0</v>
      </c>
      <c r="E127" s="52">
        <f>SUM(E128:E137)</f>
        <v>183</v>
      </c>
      <c r="F127" s="34">
        <f t="shared" si="4"/>
        <v>0</v>
      </c>
      <c r="G127" s="52">
        <f>SUM(G128:G137)</f>
        <v>183</v>
      </c>
      <c r="H127" s="34">
        <f t="shared" si="5"/>
        <v>8</v>
      </c>
      <c r="I127" s="52">
        <f>SUM(I128:I137)</f>
        <v>191</v>
      </c>
    </row>
    <row r="128" spans="1:11" ht="17.45" hidden="1" customHeight="1">
      <c r="A128" s="44">
        <v>2011301</v>
      </c>
      <c r="B128" s="45" t="s">
        <v>165</v>
      </c>
      <c r="C128" s="54">
        <v>0</v>
      </c>
      <c r="D128" s="35">
        <f t="shared" si="3"/>
        <v>0</v>
      </c>
      <c r="E128" s="54">
        <v>0</v>
      </c>
      <c r="F128" s="35">
        <f t="shared" si="4"/>
        <v>0</v>
      </c>
      <c r="G128" s="54">
        <v>0</v>
      </c>
      <c r="H128" s="35">
        <f t="shared" si="5"/>
        <v>0</v>
      </c>
      <c r="I128" s="54">
        <v>0</v>
      </c>
      <c r="K128">
        <v>2</v>
      </c>
    </row>
    <row r="129" spans="1:11" ht="17.45" customHeight="1">
      <c r="A129" s="44">
        <v>2011302</v>
      </c>
      <c r="B129" s="45" t="s">
        <v>166</v>
      </c>
      <c r="C129" s="54">
        <v>0</v>
      </c>
      <c r="D129" s="35">
        <f t="shared" si="3"/>
        <v>0</v>
      </c>
      <c r="E129" s="54">
        <v>0</v>
      </c>
      <c r="F129" s="35">
        <f t="shared" si="4"/>
        <v>0</v>
      </c>
      <c r="G129" s="54">
        <v>0</v>
      </c>
      <c r="H129" s="35">
        <f t="shared" si="5"/>
        <v>12</v>
      </c>
      <c r="I129" s="54">
        <v>12</v>
      </c>
    </row>
    <row r="130" spans="1:11" ht="17.45" hidden="1" customHeight="1">
      <c r="A130" s="44">
        <v>2011303</v>
      </c>
      <c r="B130" s="45" t="s">
        <v>167</v>
      </c>
      <c r="C130" s="54">
        <v>0</v>
      </c>
      <c r="D130" s="35">
        <f t="shared" si="3"/>
        <v>0</v>
      </c>
      <c r="E130" s="54">
        <v>0</v>
      </c>
      <c r="F130" s="35">
        <f t="shared" si="4"/>
        <v>0</v>
      </c>
      <c r="G130" s="54">
        <v>0</v>
      </c>
      <c r="H130" s="35">
        <f t="shared" si="5"/>
        <v>0</v>
      </c>
      <c r="I130" s="54">
        <v>0</v>
      </c>
      <c r="K130">
        <v>2</v>
      </c>
    </row>
    <row r="131" spans="1:11" ht="17.45" hidden="1" customHeight="1">
      <c r="A131" s="44">
        <v>2011304</v>
      </c>
      <c r="B131" s="45" t="s">
        <v>240</v>
      </c>
      <c r="C131" s="54">
        <v>0</v>
      </c>
      <c r="D131" s="35">
        <f t="shared" si="3"/>
        <v>0</v>
      </c>
      <c r="E131" s="54">
        <v>0</v>
      </c>
      <c r="F131" s="35">
        <f t="shared" si="4"/>
        <v>0</v>
      </c>
      <c r="G131" s="54">
        <v>0</v>
      </c>
      <c r="H131" s="35">
        <f t="shared" si="5"/>
        <v>0</v>
      </c>
      <c r="I131" s="54">
        <v>0</v>
      </c>
      <c r="K131">
        <v>2</v>
      </c>
    </row>
    <row r="132" spans="1:11" ht="17.45" hidden="1" customHeight="1">
      <c r="A132" s="44">
        <v>2011305</v>
      </c>
      <c r="B132" s="45" t="s">
        <v>241</v>
      </c>
      <c r="C132" s="54">
        <v>0</v>
      </c>
      <c r="D132" s="35">
        <f t="shared" si="3"/>
        <v>0</v>
      </c>
      <c r="E132" s="54">
        <v>0</v>
      </c>
      <c r="F132" s="35">
        <f t="shared" si="4"/>
        <v>0</v>
      </c>
      <c r="G132" s="54">
        <v>0</v>
      </c>
      <c r="H132" s="35">
        <f t="shared" si="5"/>
        <v>0</v>
      </c>
      <c r="I132" s="54">
        <v>0</v>
      </c>
      <c r="K132">
        <v>2</v>
      </c>
    </row>
    <row r="133" spans="1:11" ht="17.45" hidden="1" customHeight="1">
      <c r="A133" s="44">
        <v>2011306</v>
      </c>
      <c r="B133" s="45" t="s">
        <v>242</v>
      </c>
      <c r="C133" s="54">
        <v>0</v>
      </c>
      <c r="D133" s="35">
        <f t="shared" si="3"/>
        <v>0</v>
      </c>
      <c r="E133" s="54">
        <v>0</v>
      </c>
      <c r="F133" s="35">
        <f t="shared" si="4"/>
        <v>0</v>
      </c>
      <c r="G133" s="54">
        <v>0</v>
      </c>
      <c r="H133" s="35">
        <f t="shared" si="5"/>
        <v>0</v>
      </c>
      <c r="I133" s="54">
        <v>0</v>
      </c>
      <c r="K133">
        <v>2</v>
      </c>
    </row>
    <row r="134" spans="1:11" ht="17.45" customHeight="1">
      <c r="A134" s="44">
        <v>2011307</v>
      </c>
      <c r="B134" s="45" t="s">
        <v>243</v>
      </c>
      <c r="C134" s="54">
        <v>17</v>
      </c>
      <c r="D134" s="35">
        <f t="shared" si="3"/>
        <v>0</v>
      </c>
      <c r="E134" s="54">
        <v>17</v>
      </c>
      <c r="F134" s="35">
        <f t="shared" si="4"/>
        <v>0</v>
      </c>
      <c r="G134" s="54">
        <v>17</v>
      </c>
      <c r="H134" s="35">
        <f t="shared" si="5"/>
        <v>0</v>
      </c>
      <c r="I134" s="54">
        <v>17</v>
      </c>
    </row>
    <row r="135" spans="1:11" ht="17.45" customHeight="1">
      <c r="A135" s="44">
        <v>2011308</v>
      </c>
      <c r="B135" s="45" t="s">
        <v>244</v>
      </c>
      <c r="C135" s="54">
        <v>166</v>
      </c>
      <c r="D135" s="35">
        <f t="shared" si="3"/>
        <v>0</v>
      </c>
      <c r="E135" s="54">
        <v>166</v>
      </c>
      <c r="F135" s="35">
        <f t="shared" si="4"/>
        <v>0</v>
      </c>
      <c r="G135" s="54">
        <v>166</v>
      </c>
      <c r="H135" s="35">
        <f t="shared" si="5"/>
        <v>-4</v>
      </c>
      <c r="I135" s="54">
        <v>162</v>
      </c>
    </row>
    <row r="136" spans="1:11" ht="17.45" hidden="1" customHeight="1">
      <c r="A136" s="44">
        <v>2011350</v>
      </c>
      <c r="B136" s="45" t="s">
        <v>174</v>
      </c>
      <c r="C136" s="54">
        <v>0</v>
      </c>
      <c r="D136" s="35">
        <f t="shared" ref="D136:D199" si="6">E136-C136</f>
        <v>0</v>
      </c>
      <c r="E136" s="54">
        <v>0</v>
      </c>
      <c r="F136" s="35">
        <f t="shared" ref="F136:F199" si="7">G136-E136</f>
        <v>0</v>
      </c>
      <c r="G136" s="54">
        <v>0</v>
      </c>
      <c r="H136" s="35">
        <f t="shared" ref="H136:H199" si="8">I136-G136</f>
        <v>0</v>
      </c>
      <c r="I136" s="54">
        <v>0</v>
      </c>
      <c r="K136">
        <v>2</v>
      </c>
    </row>
    <row r="137" spans="1:11" ht="17.45" hidden="1" customHeight="1">
      <c r="A137" s="44">
        <v>2011399</v>
      </c>
      <c r="B137" s="45" t="s">
        <v>245</v>
      </c>
      <c r="C137" s="54">
        <v>0</v>
      </c>
      <c r="D137" s="35">
        <f t="shared" si="6"/>
        <v>0</v>
      </c>
      <c r="E137" s="54">
        <v>0</v>
      </c>
      <c r="F137" s="35">
        <f t="shared" si="7"/>
        <v>0</v>
      </c>
      <c r="G137" s="54">
        <v>0</v>
      </c>
      <c r="H137" s="35">
        <f t="shared" si="8"/>
        <v>0</v>
      </c>
      <c r="I137" s="54">
        <v>0</v>
      </c>
      <c r="K137">
        <v>2</v>
      </c>
    </row>
    <row r="138" spans="1:11" ht="17.45" customHeight="1">
      <c r="A138" s="47">
        <v>20114</v>
      </c>
      <c r="B138" s="47" t="s">
        <v>246</v>
      </c>
      <c r="C138" s="52">
        <v>95</v>
      </c>
      <c r="D138" s="34">
        <f t="shared" si="6"/>
        <v>0</v>
      </c>
      <c r="E138" s="52">
        <f>SUM(E139:E150)</f>
        <v>95</v>
      </c>
      <c r="F138" s="34">
        <f t="shared" si="7"/>
        <v>0</v>
      </c>
      <c r="G138" s="52">
        <f>SUM(G139:G150)</f>
        <v>95</v>
      </c>
      <c r="H138" s="34">
        <f t="shared" si="8"/>
        <v>85</v>
      </c>
      <c r="I138" s="52">
        <f>SUM(I139:I150)</f>
        <v>180</v>
      </c>
    </row>
    <row r="139" spans="1:11" ht="17.45" hidden="1" customHeight="1">
      <c r="A139" s="44">
        <v>2011401</v>
      </c>
      <c r="B139" s="45" t="s">
        <v>165</v>
      </c>
      <c r="C139" s="54">
        <v>0</v>
      </c>
      <c r="D139" s="35">
        <f t="shared" si="6"/>
        <v>0</v>
      </c>
      <c r="E139" s="54">
        <v>0</v>
      </c>
      <c r="F139" s="35">
        <f t="shared" si="7"/>
        <v>0</v>
      </c>
      <c r="G139" s="54">
        <v>0</v>
      </c>
      <c r="H139" s="35">
        <f t="shared" si="8"/>
        <v>0</v>
      </c>
      <c r="I139" s="54"/>
      <c r="K139">
        <v>2</v>
      </c>
    </row>
    <row r="140" spans="1:11" ht="17.45" hidden="1" customHeight="1">
      <c r="A140" s="44">
        <v>2011402</v>
      </c>
      <c r="B140" s="45" t="s">
        <v>166</v>
      </c>
      <c r="C140" s="54">
        <v>0</v>
      </c>
      <c r="D140" s="35">
        <f t="shared" si="6"/>
        <v>0</v>
      </c>
      <c r="E140" s="54">
        <v>0</v>
      </c>
      <c r="F140" s="35">
        <f t="shared" si="7"/>
        <v>0</v>
      </c>
      <c r="G140" s="54">
        <v>0</v>
      </c>
      <c r="H140" s="35">
        <f t="shared" si="8"/>
        <v>0</v>
      </c>
      <c r="I140" s="54"/>
      <c r="K140">
        <v>2</v>
      </c>
    </row>
    <row r="141" spans="1:11" ht="17.45" hidden="1" customHeight="1">
      <c r="A141" s="44">
        <v>2011403</v>
      </c>
      <c r="B141" s="45" t="s">
        <v>167</v>
      </c>
      <c r="C141" s="54">
        <v>0</v>
      </c>
      <c r="D141" s="35">
        <f t="shared" si="6"/>
        <v>0</v>
      </c>
      <c r="E141" s="54">
        <v>0</v>
      </c>
      <c r="F141" s="35">
        <f t="shared" si="7"/>
        <v>0</v>
      </c>
      <c r="G141" s="54">
        <v>0</v>
      </c>
      <c r="H141" s="35">
        <f t="shared" si="8"/>
        <v>0</v>
      </c>
      <c r="I141" s="54"/>
      <c r="K141">
        <v>2</v>
      </c>
    </row>
    <row r="142" spans="1:11" ht="17.45" hidden="1" customHeight="1">
      <c r="A142" s="44">
        <v>2011404</v>
      </c>
      <c r="B142" s="45" t="s">
        <v>247</v>
      </c>
      <c r="C142" s="54">
        <v>0</v>
      </c>
      <c r="D142" s="35">
        <f t="shared" si="6"/>
        <v>0</v>
      </c>
      <c r="E142" s="54">
        <v>0</v>
      </c>
      <c r="F142" s="35">
        <f t="shared" si="7"/>
        <v>0</v>
      </c>
      <c r="G142" s="54">
        <v>0</v>
      </c>
      <c r="H142" s="35">
        <f t="shared" si="8"/>
        <v>0</v>
      </c>
      <c r="I142" s="54"/>
      <c r="K142">
        <v>2</v>
      </c>
    </row>
    <row r="143" spans="1:11" ht="17.45" hidden="1" customHeight="1">
      <c r="A143" s="44">
        <v>2011405</v>
      </c>
      <c r="B143" s="45" t="s">
        <v>248</v>
      </c>
      <c r="C143" s="54">
        <v>0</v>
      </c>
      <c r="D143" s="35">
        <f t="shared" si="6"/>
        <v>0</v>
      </c>
      <c r="E143" s="54">
        <v>0</v>
      </c>
      <c r="F143" s="35">
        <f t="shared" si="7"/>
        <v>0</v>
      </c>
      <c r="G143" s="54">
        <v>0</v>
      </c>
      <c r="H143" s="35">
        <f t="shared" si="8"/>
        <v>0</v>
      </c>
      <c r="I143" s="54"/>
      <c r="K143">
        <v>2</v>
      </c>
    </row>
    <row r="144" spans="1:11" ht="17.45" hidden="1" customHeight="1">
      <c r="A144" s="44">
        <v>2011406</v>
      </c>
      <c r="B144" s="45" t="s">
        <v>249</v>
      </c>
      <c r="C144" s="54">
        <v>0</v>
      </c>
      <c r="D144" s="35">
        <f t="shared" si="6"/>
        <v>0</v>
      </c>
      <c r="E144" s="54">
        <v>0</v>
      </c>
      <c r="F144" s="35">
        <f t="shared" si="7"/>
        <v>0</v>
      </c>
      <c r="G144" s="54">
        <v>0</v>
      </c>
      <c r="H144" s="35">
        <f t="shared" si="8"/>
        <v>0</v>
      </c>
      <c r="I144" s="54"/>
      <c r="K144">
        <v>2</v>
      </c>
    </row>
    <row r="145" spans="1:11" ht="17.45" hidden="1" customHeight="1">
      <c r="A145" s="44">
        <v>2011408</v>
      </c>
      <c r="B145" s="45" t="s">
        <v>250</v>
      </c>
      <c r="C145" s="54">
        <v>0</v>
      </c>
      <c r="D145" s="35">
        <f t="shared" si="6"/>
        <v>0</v>
      </c>
      <c r="E145" s="54">
        <v>0</v>
      </c>
      <c r="F145" s="35">
        <f t="shared" si="7"/>
        <v>0</v>
      </c>
      <c r="G145" s="54">
        <v>0</v>
      </c>
      <c r="H145" s="35">
        <f t="shared" si="8"/>
        <v>0</v>
      </c>
      <c r="I145" s="54"/>
      <c r="K145">
        <v>2</v>
      </c>
    </row>
    <row r="146" spans="1:11" ht="17.45" customHeight="1">
      <c r="A146" s="44">
        <v>2011409</v>
      </c>
      <c r="B146" s="45" t="s">
        <v>251</v>
      </c>
      <c r="C146" s="53">
        <v>7</v>
      </c>
      <c r="D146" s="35">
        <f t="shared" si="6"/>
        <v>0</v>
      </c>
      <c r="E146" s="53">
        <v>7</v>
      </c>
      <c r="F146" s="35">
        <f t="shared" si="7"/>
        <v>0</v>
      </c>
      <c r="G146" s="53">
        <v>7</v>
      </c>
      <c r="H146" s="35">
        <f t="shared" si="8"/>
        <v>90</v>
      </c>
      <c r="I146" s="53">
        <v>97</v>
      </c>
    </row>
    <row r="147" spans="1:11" ht="17.45" hidden="1" customHeight="1">
      <c r="A147" s="44">
        <v>2011410</v>
      </c>
      <c r="B147" s="45" t="s">
        <v>252</v>
      </c>
      <c r="C147" s="54">
        <v>0</v>
      </c>
      <c r="D147" s="35">
        <f t="shared" si="6"/>
        <v>0</v>
      </c>
      <c r="E147" s="54">
        <v>0</v>
      </c>
      <c r="F147" s="35">
        <f t="shared" si="7"/>
        <v>0</v>
      </c>
      <c r="G147" s="54">
        <v>0</v>
      </c>
      <c r="H147" s="35">
        <f t="shared" si="8"/>
        <v>0</v>
      </c>
      <c r="I147" s="54">
        <v>0</v>
      </c>
      <c r="K147">
        <v>2</v>
      </c>
    </row>
    <row r="148" spans="1:11" ht="17.45" hidden="1" customHeight="1">
      <c r="A148" s="44">
        <v>2011411</v>
      </c>
      <c r="B148" s="45" t="s">
        <v>253</v>
      </c>
      <c r="C148" s="54">
        <v>0</v>
      </c>
      <c r="D148" s="35">
        <f t="shared" si="6"/>
        <v>0</v>
      </c>
      <c r="E148" s="54">
        <v>0</v>
      </c>
      <c r="F148" s="35">
        <f t="shared" si="7"/>
        <v>0</v>
      </c>
      <c r="G148" s="54">
        <v>0</v>
      </c>
      <c r="H148" s="35">
        <f t="shared" si="8"/>
        <v>0</v>
      </c>
      <c r="I148" s="54">
        <v>0</v>
      </c>
      <c r="K148">
        <v>2</v>
      </c>
    </row>
    <row r="149" spans="1:11" ht="17.45" hidden="1" customHeight="1">
      <c r="A149" s="44">
        <v>2011450</v>
      </c>
      <c r="B149" s="45" t="s">
        <v>174</v>
      </c>
      <c r="C149" s="54">
        <v>0</v>
      </c>
      <c r="D149" s="35">
        <f t="shared" si="6"/>
        <v>0</v>
      </c>
      <c r="E149" s="54">
        <v>0</v>
      </c>
      <c r="F149" s="35">
        <f t="shared" si="7"/>
        <v>0</v>
      </c>
      <c r="G149" s="54">
        <v>0</v>
      </c>
      <c r="H149" s="35">
        <f t="shared" si="8"/>
        <v>0</v>
      </c>
      <c r="I149" s="54">
        <v>0</v>
      </c>
      <c r="K149">
        <v>2</v>
      </c>
    </row>
    <row r="150" spans="1:11" ht="17.45" customHeight="1">
      <c r="A150" s="44">
        <v>2011499</v>
      </c>
      <c r="B150" s="45" t="s">
        <v>254</v>
      </c>
      <c r="C150" s="53">
        <v>88</v>
      </c>
      <c r="D150" s="35">
        <f t="shared" si="6"/>
        <v>0</v>
      </c>
      <c r="E150" s="53">
        <v>88</v>
      </c>
      <c r="F150" s="35">
        <f t="shared" si="7"/>
        <v>0</v>
      </c>
      <c r="G150" s="53">
        <v>88</v>
      </c>
      <c r="H150" s="35">
        <f t="shared" si="8"/>
        <v>-5</v>
      </c>
      <c r="I150" s="53">
        <v>83</v>
      </c>
    </row>
    <row r="151" spans="1:11" ht="17.45" hidden="1" customHeight="1">
      <c r="A151" s="47">
        <v>20123</v>
      </c>
      <c r="B151" s="47" t="s">
        <v>255</v>
      </c>
      <c r="C151" s="55">
        <v>0</v>
      </c>
      <c r="D151" s="34">
        <f t="shared" si="6"/>
        <v>0</v>
      </c>
      <c r="E151" s="55">
        <f>SUM(E152:E157)</f>
        <v>0</v>
      </c>
      <c r="F151" s="34">
        <f t="shared" si="7"/>
        <v>0</v>
      </c>
      <c r="G151" s="55">
        <f>SUM(G152:G157)</f>
        <v>0</v>
      </c>
      <c r="H151" s="34">
        <f t="shared" si="8"/>
        <v>0</v>
      </c>
      <c r="I151" s="55">
        <f>SUM(I152:I157)</f>
        <v>0</v>
      </c>
      <c r="K151">
        <v>2</v>
      </c>
    </row>
    <row r="152" spans="1:11" ht="17.45" hidden="1" customHeight="1">
      <c r="A152" s="44">
        <v>2012301</v>
      </c>
      <c r="B152" s="45" t="s">
        <v>165</v>
      </c>
      <c r="C152" s="54">
        <v>0</v>
      </c>
      <c r="D152" s="35">
        <f t="shared" si="6"/>
        <v>0</v>
      </c>
      <c r="E152" s="54">
        <v>0</v>
      </c>
      <c r="F152" s="35">
        <f t="shared" si="7"/>
        <v>0</v>
      </c>
      <c r="G152" s="54">
        <v>0</v>
      </c>
      <c r="H152" s="35">
        <f t="shared" si="8"/>
        <v>0</v>
      </c>
      <c r="I152" s="54"/>
      <c r="K152">
        <v>2</v>
      </c>
    </row>
    <row r="153" spans="1:11" ht="17.45" hidden="1" customHeight="1">
      <c r="A153" s="44">
        <v>2012302</v>
      </c>
      <c r="B153" s="45" t="s">
        <v>166</v>
      </c>
      <c r="C153" s="54">
        <v>0</v>
      </c>
      <c r="D153" s="35">
        <f t="shared" si="6"/>
        <v>0</v>
      </c>
      <c r="E153" s="54">
        <v>0</v>
      </c>
      <c r="F153" s="35">
        <f t="shared" si="7"/>
        <v>0</v>
      </c>
      <c r="G153" s="54">
        <v>0</v>
      </c>
      <c r="H153" s="35">
        <f t="shared" si="8"/>
        <v>0</v>
      </c>
      <c r="I153" s="54"/>
      <c r="K153">
        <v>2</v>
      </c>
    </row>
    <row r="154" spans="1:11" ht="17.45" hidden="1" customHeight="1">
      <c r="A154" s="44">
        <v>2012303</v>
      </c>
      <c r="B154" s="45" t="s">
        <v>167</v>
      </c>
      <c r="C154" s="54">
        <v>0</v>
      </c>
      <c r="D154" s="35">
        <f t="shared" si="6"/>
        <v>0</v>
      </c>
      <c r="E154" s="54">
        <v>0</v>
      </c>
      <c r="F154" s="35">
        <f t="shared" si="7"/>
        <v>0</v>
      </c>
      <c r="G154" s="54">
        <v>0</v>
      </c>
      <c r="H154" s="35">
        <f t="shared" si="8"/>
        <v>0</v>
      </c>
      <c r="I154" s="54"/>
      <c r="K154">
        <v>2</v>
      </c>
    </row>
    <row r="155" spans="1:11" ht="17.45" hidden="1" customHeight="1">
      <c r="A155" s="44">
        <v>2012304</v>
      </c>
      <c r="B155" s="45" t="s">
        <v>256</v>
      </c>
      <c r="C155" s="54">
        <v>0</v>
      </c>
      <c r="D155" s="35">
        <f t="shared" si="6"/>
        <v>0</v>
      </c>
      <c r="E155" s="54">
        <v>0</v>
      </c>
      <c r="F155" s="35">
        <f t="shared" si="7"/>
        <v>0</v>
      </c>
      <c r="G155" s="54">
        <v>0</v>
      </c>
      <c r="H155" s="35">
        <f t="shared" si="8"/>
        <v>0</v>
      </c>
      <c r="I155" s="54"/>
      <c r="K155">
        <v>2</v>
      </c>
    </row>
    <row r="156" spans="1:11" ht="17.45" hidden="1" customHeight="1">
      <c r="A156" s="44">
        <v>2012350</v>
      </c>
      <c r="B156" s="45" t="s">
        <v>174</v>
      </c>
      <c r="C156" s="54">
        <v>0</v>
      </c>
      <c r="D156" s="35">
        <f t="shared" si="6"/>
        <v>0</v>
      </c>
      <c r="E156" s="54">
        <v>0</v>
      </c>
      <c r="F156" s="35">
        <f t="shared" si="7"/>
        <v>0</v>
      </c>
      <c r="G156" s="54">
        <v>0</v>
      </c>
      <c r="H156" s="35">
        <f t="shared" si="8"/>
        <v>0</v>
      </c>
      <c r="I156" s="54"/>
      <c r="K156">
        <v>2</v>
      </c>
    </row>
    <row r="157" spans="1:11" ht="17.45" hidden="1" customHeight="1">
      <c r="A157" s="44">
        <v>2012399</v>
      </c>
      <c r="B157" s="45" t="s">
        <v>257</v>
      </c>
      <c r="C157" s="54">
        <v>0</v>
      </c>
      <c r="D157" s="35">
        <f t="shared" si="6"/>
        <v>0</v>
      </c>
      <c r="E157" s="54">
        <v>0</v>
      </c>
      <c r="F157" s="35">
        <f t="shared" si="7"/>
        <v>0</v>
      </c>
      <c r="G157" s="54">
        <v>0</v>
      </c>
      <c r="H157" s="35">
        <f t="shared" si="8"/>
        <v>0</v>
      </c>
      <c r="I157" s="54"/>
      <c r="K157">
        <v>2</v>
      </c>
    </row>
    <row r="158" spans="1:11" ht="17.45" hidden="1" customHeight="1">
      <c r="A158" s="47">
        <v>20125</v>
      </c>
      <c r="B158" s="47" t="s">
        <v>258</v>
      </c>
      <c r="C158" s="55">
        <v>0</v>
      </c>
      <c r="D158" s="34">
        <f t="shared" si="6"/>
        <v>0</v>
      </c>
      <c r="E158" s="55">
        <f>SUM(E159:E165)</f>
        <v>0</v>
      </c>
      <c r="F158" s="34">
        <f t="shared" si="7"/>
        <v>0</v>
      </c>
      <c r="G158" s="55">
        <f>SUM(G159:G165)</f>
        <v>0</v>
      </c>
      <c r="H158" s="34">
        <f t="shared" si="8"/>
        <v>0</v>
      </c>
      <c r="I158" s="55">
        <f>SUM(I159:I165)</f>
        <v>0</v>
      </c>
      <c r="K158">
        <v>2</v>
      </c>
    </row>
    <row r="159" spans="1:11" ht="17.45" hidden="1" customHeight="1">
      <c r="A159" s="44">
        <v>2012501</v>
      </c>
      <c r="B159" s="45" t="s">
        <v>165</v>
      </c>
      <c r="C159" s="54">
        <v>0</v>
      </c>
      <c r="D159" s="35">
        <f t="shared" si="6"/>
        <v>0</v>
      </c>
      <c r="E159" s="54">
        <v>0</v>
      </c>
      <c r="F159" s="35">
        <f t="shared" si="7"/>
        <v>0</v>
      </c>
      <c r="G159" s="54">
        <v>0</v>
      </c>
      <c r="H159" s="35">
        <f t="shared" si="8"/>
        <v>0</v>
      </c>
      <c r="I159" s="54"/>
      <c r="K159">
        <v>2</v>
      </c>
    </row>
    <row r="160" spans="1:11" ht="17.45" hidden="1" customHeight="1">
      <c r="A160" s="44">
        <v>2012502</v>
      </c>
      <c r="B160" s="45" t="s">
        <v>166</v>
      </c>
      <c r="C160" s="54">
        <v>0</v>
      </c>
      <c r="D160" s="35">
        <f t="shared" si="6"/>
        <v>0</v>
      </c>
      <c r="E160" s="54">
        <v>0</v>
      </c>
      <c r="F160" s="35">
        <f t="shared" si="7"/>
        <v>0</v>
      </c>
      <c r="G160" s="54">
        <v>0</v>
      </c>
      <c r="H160" s="35">
        <f t="shared" si="8"/>
        <v>0</v>
      </c>
      <c r="I160" s="54"/>
      <c r="K160">
        <v>2</v>
      </c>
    </row>
    <row r="161" spans="1:11" ht="17.45" hidden="1" customHeight="1">
      <c r="A161" s="44">
        <v>2012503</v>
      </c>
      <c r="B161" s="45" t="s">
        <v>167</v>
      </c>
      <c r="C161" s="54">
        <v>0</v>
      </c>
      <c r="D161" s="35">
        <f t="shared" si="6"/>
        <v>0</v>
      </c>
      <c r="E161" s="54">
        <v>0</v>
      </c>
      <c r="F161" s="35">
        <f t="shared" si="7"/>
        <v>0</v>
      </c>
      <c r="G161" s="54">
        <v>0</v>
      </c>
      <c r="H161" s="35">
        <f t="shared" si="8"/>
        <v>0</v>
      </c>
      <c r="I161" s="54"/>
      <c r="K161">
        <v>2</v>
      </c>
    </row>
    <row r="162" spans="1:11" ht="17.45" hidden="1" customHeight="1">
      <c r="A162" s="44">
        <v>2012504</v>
      </c>
      <c r="B162" s="45" t="s">
        <v>259</v>
      </c>
      <c r="C162" s="54">
        <v>0</v>
      </c>
      <c r="D162" s="35">
        <f t="shared" si="6"/>
        <v>0</v>
      </c>
      <c r="E162" s="54">
        <v>0</v>
      </c>
      <c r="F162" s="35">
        <f t="shared" si="7"/>
        <v>0</v>
      </c>
      <c r="G162" s="54">
        <v>0</v>
      </c>
      <c r="H162" s="35">
        <f t="shared" si="8"/>
        <v>0</v>
      </c>
      <c r="I162" s="54"/>
      <c r="K162">
        <v>2</v>
      </c>
    </row>
    <row r="163" spans="1:11" ht="17.45" hidden="1" customHeight="1">
      <c r="A163" s="44">
        <v>2012505</v>
      </c>
      <c r="B163" s="45" t="s">
        <v>260</v>
      </c>
      <c r="C163" s="54">
        <v>0</v>
      </c>
      <c r="D163" s="35">
        <f t="shared" si="6"/>
        <v>0</v>
      </c>
      <c r="E163" s="54">
        <v>0</v>
      </c>
      <c r="F163" s="35">
        <f t="shared" si="7"/>
        <v>0</v>
      </c>
      <c r="G163" s="54">
        <v>0</v>
      </c>
      <c r="H163" s="35">
        <f t="shared" si="8"/>
        <v>0</v>
      </c>
      <c r="I163" s="54"/>
      <c r="K163">
        <v>2</v>
      </c>
    </row>
    <row r="164" spans="1:11" ht="17.45" hidden="1" customHeight="1">
      <c r="A164" s="44">
        <v>2012550</v>
      </c>
      <c r="B164" s="45" t="s">
        <v>174</v>
      </c>
      <c r="C164" s="54">
        <v>0</v>
      </c>
      <c r="D164" s="35">
        <f t="shared" si="6"/>
        <v>0</v>
      </c>
      <c r="E164" s="54">
        <v>0</v>
      </c>
      <c r="F164" s="35">
        <f t="shared" si="7"/>
        <v>0</v>
      </c>
      <c r="G164" s="54">
        <v>0</v>
      </c>
      <c r="H164" s="35">
        <f t="shared" si="8"/>
        <v>0</v>
      </c>
      <c r="I164" s="54"/>
      <c r="K164">
        <v>2</v>
      </c>
    </row>
    <row r="165" spans="1:11" ht="17.45" hidden="1" customHeight="1">
      <c r="A165" s="44">
        <v>2012599</v>
      </c>
      <c r="B165" s="45" t="s">
        <v>261</v>
      </c>
      <c r="C165" s="54">
        <v>0</v>
      </c>
      <c r="D165" s="35">
        <f t="shared" si="6"/>
        <v>0</v>
      </c>
      <c r="E165" s="54">
        <v>0</v>
      </c>
      <c r="F165" s="35">
        <f t="shared" si="7"/>
        <v>0</v>
      </c>
      <c r="G165" s="54">
        <v>0</v>
      </c>
      <c r="H165" s="35">
        <f t="shared" si="8"/>
        <v>0</v>
      </c>
      <c r="I165" s="54"/>
      <c r="K165">
        <v>2</v>
      </c>
    </row>
    <row r="166" spans="1:11" ht="17.45" customHeight="1">
      <c r="A166" s="47">
        <v>20126</v>
      </c>
      <c r="B166" s="47" t="s">
        <v>262</v>
      </c>
      <c r="C166" s="52">
        <v>528</v>
      </c>
      <c r="D166" s="34">
        <f t="shared" si="6"/>
        <v>0</v>
      </c>
      <c r="E166" s="52">
        <f>SUM(E167:E171)</f>
        <v>528</v>
      </c>
      <c r="F166" s="34">
        <f t="shared" si="7"/>
        <v>0</v>
      </c>
      <c r="G166" s="52">
        <f>SUM(G167:G171)</f>
        <v>528</v>
      </c>
      <c r="H166" s="34">
        <f t="shared" si="8"/>
        <v>-11</v>
      </c>
      <c r="I166" s="52">
        <f>SUM(I167:I171)</f>
        <v>517</v>
      </c>
    </row>
    <row r="167" spans="1:11" ht="17.45" customHeight="1">
      <c r="A167" s="44">
        <v>2012601</v>
      </c>
      <c r="B167" s="45" t="s">
        <v>165</v>
      </c>
      <c r="C167" s="53">
        <v>316</v>
      </c>
      <c r="D167" s="35">
        <f t="shared" si="6"/>
        <v>0</v>
      </c>
      <c r="E167" s="53">
        <v>316</v>
      </c>
      <c r="F167" s="35">
        <f t="shared" si="7"/>
        <v>0</v>
      </c>
      <c r="G167" s="53">
        <v>316</v>
      </c>
      <c r="H167" s="35">
        <f t="shared" si="8"/>
        <v>7</v>
      </c>
      <c r="I167" s="53">
        <v>323</v>
      </c>
    </row>
    <row r="168" spans="1:11" ht="17.45" customHeight="1">
      <c r="A168" s="44">
        <v>2012602</v>
      </c>
      <c r="B168" s="45" t="s">
        <v>166</v>
      </c>
      <c r="C168" s="53">
        <v>24</v>
      </c>
      <c r="D168" s="35">
        <f t="shared" si="6"/>
        <v>0</v>
      </c>
      <c r="E168" s="53">
        <v>24</v>
      </c>
      <c r="F168" s="35">
        <f t="shared" si="7"/>
        <v>0</v>
      </c>
      <c r="G168" s="53">
        <v>24</v>
      </c>
      <c r="H168" s="35">
        <f t="shared" si="8"/>
        <v>18</v>
      </c>
      <c r="I168" s="53">
        <v>42</v>
      </c>
    </row>
    <row r="169" spans="1:11" ht="17.45" customHeight="1">
      <c r="A169" s="44">
        <v>2012603</v>
      </c>
      <c r="B169" s="45" t="s">
        <v>167</v>
      </c>
      <c r="C169" s="53">
        <v>4</v>
      </c>
      <c r="D169" s="35">
        <f t="shared" si="6"/>
        <v>0</v>
      </c>
      <c r="E169" s="53">
        <v>4</v>
      </c>
      <c r="F169" s="35">
        <f t="shared" si="7"/>
        <v>0</v>
      </c>
      <c r="G169" s="53">
        <v>4</v>
      </c>
      <c r="H169" s="35">
        <f t="shared" si="8"/>
        <v>0</v>
      </c>
      <c r="I169" s="53">
        <v>4</v>
      </c>
    </row>
    <row r="170" spans="1:11" ht="17.45" customHeight="1">
      <c r="A170" s="44">
        <v>2012604</v>
      </c>
      <c r="B170" s="45" t="s">
        <v>263</v>
      </c>
      <c r="C170" s="53">
        <v>109</v>
      </c>
      <c r="D170" s="35">
        <f t="shared" si="6"/>
        <v>0</v>
      </c>
      <c r="E170" s="53">
        <v>109</v>
      </c>
      <c r="F170" s="35">
        <f t="shared" si="7"/>
        <v>0</v>
      </c>
      <c r="G170" s="53">
        <v>109</v>
      </c>
      <c r="H170" s="35">
        <f t="shared" si="8"/>
        <v>-21</v>
      </c>
      <c r="I170" s="53">
        <v>88</v>
      </c>
    </row>
    <row r="171" spans="1:11" ht="17.45" customHeight="1">
      <c r="A171" s="44">
        <v>2012699</v>
      </c>
      <c r="B171" s="45" t="s">
        <v>264</v>
      </c>
      <c r="C171" s="53">
        <v>75</v>
      </c>
      <c r="D171" s="35">
        <f t="shared" si="6"/>
        <v>0</v>
      </c>
      <c r="E171" s="53">
        <v>75</v>
      </c>
      <c r="F171" s="35">
        <f t="shared" si="7"/>
        <v>0</v>
      </c>
      <c r="G171" s="53">
        <v>75</v>
      </c>
      <c r="H171" s="35">
        <f t="shared" si="8"/>
        <v>-15</v>
      </c>
      <c r="I171" s="53">
        <v>60</v>
      </c>
    </row>
    <row r="172" spans="1:11" ht="17.45" customHeight="1">
      <c r="A172" s="47">
        <v>20128</v>
      </c>
      <c r="B172" s="47" t="s">
        <v>265</v>
      </c>
      <c r="C172" s="52">
        <v>182</v>
      </c>
      <c r="D172" s="34">
        <f t="shared" si="6"/>
        <v>0</v>
      </c>
      <c r="E172" s="52">
        <f>SUM(E173:E178)</f>
        <v>182</v>
      </c>
      <c r="F172" s="34">
        <f t="shared" si="7"/>
        <v>0</v>
      </c>
      <c r="G172" s="52">
        <f>SUM(G173:G178)</f>
        <v>182</v>
      </c>
      <c r="H172" s="34">
        <f t="shared" si="8"/>
        <v>15</v>
      </c>
      <c r="I172" s="52">
        <f>SUM(I173:I178)</f>
        <v>197</v>
      </c>
    </row>
    <row r="173" spans="1:11" ht="17.45" customHeight="1">
      <c r="A173" s="44">
        <v>2012801</v>
      </c>
      <c r="B173" s="45" t="s">
        <v>165</v>
      </c>
      <c r="C173" s="53">
        <v>127</v>
      </c>
      <c r="D173" s="35">
        <f t="shared" si="6"/>
        <v>0</v>
      </c>
      <c r="E173" s="53">
        <v>127</v>
      </c>
      <c r="F173" s="35">
        <f t="shared" si="7"/>
        <v>0</v>
      </c>
      <c r="G173" s="53">
        <v>127</v>
      </c>
      <c r="H173" s="35">
        <f t="shared" si="8"/>
        <v>6</v>
      </c>
      <c r="I173" s="53">
        <v>133</v>
      </c>
    </row>
    <row r="174" spans="1:11" ht="17.45" customHeight="1">
      <c r="A174" s="44">
        <v>2012802</v>
      </c>
      <c r="B174" s="45" t="s">
        <v>166</v>
      </c>
      <c r="C174" s="53">
        <v>17</v>
      </c>
      <c r="D174" s="35">
        <f t="shared" si="6"/>
        <v>0</v>
      </c>
      <c r="E174" s="53">
        <v>17</v>
      </c>
      <c r="F174" s="35">
        <f t="shared" si="7"/>
        <v>0</v>
      </c>
      <c r="G174" s="53">
        <v>17</v>
      </c>
      <c r="H174" s="35">
        <f t="shared" si="8"/>
        <v>7</v>
      </c>
      <c r="I174" s="53">
        <v>24</v>
      </c>
    </row>
    <row r="175" spans="1:11" ht="17.45" hidden="1" customHeight="1">
      <c r="A175" s="44">
        <v>2012803</v>
      </c>
      <c r="B175" s="45" t="s">
        <v>167</v>
      </c>
      <c r="C175" s="53">
        <v>0</v>
      </c>
      <c r="D175" s="35">
        <f t="shared" si="6"/>
        <v>0</v>
      </c>
      <c r="E175" s="53">
        <v>0</v>
      </c>
      <c r="F175" s="35">
        <f t="shared" si="7"/>
        <v>0</v>
      </c>
      <c r="G175" s="53">
        <v>0</v>
      </c>
      <c r="H175" s="35">
        <f t="shared" si="8"/>
        <v>0</v>
      </c>
      <c r="I175" s="53">
        <v>0</v>
      </c>
      <c r="K175">
        <v>2</v>
      </c>
    </row>
    <row r="176" spans="1:11" ht="17.45" hidden="1" customHeight="1">
      <c r="A176" s="44">
        <v>2012804</v>
      </c>
      <c r="B176" s="45" t="s">
        <v>179</v>
      </c>
      <c r="C176" s="53">
        <v>0</v>
      </c>
      <c r="D176" s="35">
        <f t="shared" si="6"/>
        <v>0</v>
      </c>
      <c r="E176" s="53">
        <v>0</v>
      </c>
      <c r="F176" s="35">
        <f t="shared" si="7"/>
        <v>0</v>
      </c>
      <c r="G176" s="53">
        <v>0</v>
      </c>
      <c r="H176" s="35">
        <f t="shared" si="8"/>
        <v>0</v>
      </c>
      <c r="I176" s="53">
        <v>0</v>
      </c>
      <c r="K176">
        <v>2</v>
      </c>
    </row>
    <row r="177" spans="1:11" ht="17.45" hidden="1" customHeight="1">
      <c r="A177" s="44">
        <v>2012850</v>
      </c>
      <c r="B177" s="45" t="s">
        <v>174</v>
      </c>
      <c r="C177" s="53">
        <v>0</v>
      </c>
      <c r="D177" s="35">
        <f t="shared" si="6"/>
        <v>0</v>
      </c>
      <c r="E177" s="53">
        <v>0</v>
      </c>
      <c r="F177" s="35">
        <f t="shared" si="7"/>
        <v>0</v>
      </c>
      <c r="G177" s="53">
        <v>0</v>
      </c>
      <c r="H177" s="35">
        <f t="shared" si="8"/>
        <v>0</v>
      </c>
      <c r="I177" s="53">
        <v>0</v>
      </c>
      <c r="K177">
        <v>2</v>
      </c>
    </row>
    <row r="178" spans="1:11" ht="17.45" customHeight="1">
      <c r="A178" s="44">
        <v>2012899</v>
      </c>
      <c r="B178" s="45" t="s">
        <v>266</v>
      </c>
      <c r="C178" s="53">
        <v>38</v>
      </c>
      <c r="D178" s="35">
        <f t="shared" si="6"/>
        <v>0</v>
      </c>
      <c r="E178" s="53">
        <v>38</v>
      </c>
      <c r="F178" s="35">
        <f t="shared" si="7"/>
        <v>0</v>
      </c>
      <c r="G178" s="53">
        <v>38</v>
      </c>
      <c r="H178" s="35">
        <f t="shared" si="8"/>
        <v>2</v>
      </c>
      <c r="I178" s="53">
        <v>40</v>
      </c>
    </row>
    <row r="179" spans="1:11" ht="17.45" customHeight="1">
      <c r="A179" s="47">
        <v>20129</v>
      </c>
      <c r="B179" s="47" t="s">
        <v>267</v>
      </c>
      <c r="C179" s="52">
        <v>1241</v>
      </c>
      <c r="D179" s="34">
        <f t="shared" si="6"/>
        <v>0</v>
      </c>
      <c r="E179" s="52">
        <f>SUM(E180:E185)</f>
        <v>1241</v>
      </c>
      <c r="F179" s="34">
        <f t="shared" si="7"/>
        <v>0</v>
      </c>
      <c r="G179" s="52">
        <f>SUM(G180:G185)</f>
        <v>1241</v>
      </c>
      <c r="H179" s="34">
        <f t="shared" si="8"/>
        <v>90</v>
      </c>
      <c r="I179" s="52">
        <f>SUM(I180:I185)</f>
        <v>1331</v>
      </c>
    </row>
    <row r="180" spans="1:11" ht="17.45" customHeight="1">
      <c r="A180" s="44">
        <v>2012901</v>
      </c>
      <c r="B180" s="45" t="s">
        <v>165</v>
      </c>
      <c r="C180" s="53">
        <v>494</v>
      </c>
      <c r="D180" s="35">
        <f t="shared" si="6"/>
        <v>0</v>
      </c>
      <c r="E180" s="53">
        <v>494</v>
      </c>
      <c r="F180" s="35">
        <f t="shared" si="7"/>
        <v>0</v>
      </c>
      <c r="G180" s="53">
        <v>494</v>
      </c>
      <c r="H180" s="35">
        <f t="shared" si="8"/>
        <v>-61</v>
      </c>
      <c r="I180" s="53">
        <v>433</v>
      </c>
    </row>
    <row r="181" spans="1:11" ht="17.45" customHeight="1">
      <c r="A181" s="44">
        <v>2012902</v>
      </c>
      <c r="B181" s="45" t="s">
        <v>166</v>
      </c>
      <c r="C181" s="53">
        <v>48</v>
      </c>
      <c r="D181" s="35">
        <f t="shared" si="6"/>
        <v>0</v>
      </c>
      <c r="E181" s="53">
        <v>48</v>
      </c>
      <c r="F181" s="35">
        <f t="shared" si="7"/>
        <v>0</v>
      </c>
      <c r="G181" s="53">
        <v>48</v>
      </c>
      <c r="H181" s="35">
        <f t="shared" si="8"/>
        <v>19</v>
      </c>
      <c r="I181" s="53">
        <v>67</v>
      </c>
    </row>
    <row r="182" spans="1:11" ht="17.45" hidden="1" customHeight="1">
      <c r="A182" s="44">
        <v>2012903</v>
      </c>
      <c r="B182" s="45" t="s">
        <v>167</v>
      </c>
      <c r="C182" s="53">
        <v>0</v>
      </c>
      <c r="D182" s="35">
        <f t="shared" si="6"/>
        <v>0</v>
      </c>
      <c r="E182" s="53">
        <v>0</v>
      </c>
      <c r="F182" s="35">
        <f t="shared" si="7"/>
        <v>0</v>
      </c>
      <c r="G182" s="53">
        <v>0</v>
      </c>
      <c r="H182" s="35">
        <f t="shared" si="8"/>
        <v>0</v>
      </c>
      <c r="I182" s="53">
        <v>0</v>
      </c>
      <c r="K182">
        <v>2</v>
      </c>
    </row>
    <row r="183" spans="1:11" ht="17.45" hidden="1" customHeight="1">
      <c r="A183" s="44">
        <v>2012906</v>
      </c>
      <c r="B183" s="45" t="s">
        <v>268</v>
      </c>
      <c r="C183" s="53">
        <v>0</v>
      </c>
      <c r="D183" s="35">
        <f t="shared" si="6"/>
        <v>0</v>
      </c>
      <c r="E183" s="53">
        <v>0</v>
      </c>
      <c r="F183" s="35">
        <f t="shared" si="7"/>
        <v>0</v>
      </c>
      <c r="G183" s="53">
        <v>0</v>
      </c>
      <c r="H183" s="35">
        <f t="shared" si="8"/>
        <v>0</v>
      </c>
      <c r="I183" s="53">
        <v>0</v>
      </c>
      <c r="K183">
        <v>2</v>
      </c>
    </row>
    <row r="184" spans="1:11" ht="17.45" customHeight="1">
      <c r="A184" s="44">
        <v>2012950</v>
      </c>
      <c r="B184" s="45" t="s">
        <v>174</v>
      </c>
      <c r="C184" s="53">
        <v>114</v>
      </c>
      <c r="D184" s="35">
        <f t="shared" si="6"/>
        <v>0</v>
      </c>
      <c r="E184" s="53">
        <v>114</v>
      </c>
      <c r="F184" s="35">
        <f t="shared" si="7"/>
        <v>0</v>
      </c>
      <c r="G184" s="53">
        <v>114</v>
      </c>
      <c r="H184" s="35">
        <f t="shared" si="8"/>
        <v>3</v>
      </c>
      <c r="I184" s="53">
        <v>117</v>
      </c>
    </row>
    <row r="185" spans="1:11" ht="17.45" customHeight="1">
      <c r="A185" s="44">
        <v>2012999</v>
      </c>
      <c r="B185" s="45" t="s">
        <v>269</v>
      </c>
      <c r="C185" s="53">
        <v>585</v>
      </c>
      <c r="D185" s="35">
        <f t="shared" si="6"/>
        <v>0</v>
      </c>
      <c r="E185" s="53">
        <v>585</v>
      </c>
      <c r="F185" s="35">
        <f t="shared" si="7"/>
        <v>0</v>
      </c>
      <c r="G185" s="53">
        <v>585</v>
      </c>
      <c r="H185" s="35">
        <f t="shared" si="8"/>
        <v>129</v>
      </c>
      <c r="I185" s="53">
        <v>714</v>
      </c>
    </row>
    <row r="186" spans="1:11" ht="17.45" customHeight="1">
      <c r="A186" s="47">
        <v>20131</v>
      </c>
      <c r="B186" s="47" t="s">
        <v>270</v>
      </c>
      <c r="C186" s="52">
        <v>1968</v>
      </c>
      <c r="D186" s="34">
        <f t="shared" si="6"/>
        <v>0</v>
      </c>
      <c r="E186" s="52">
        <f>SUM(E187:E192)</f>
        <v>1968</v>
      </c>
      <c r="F186" s="34">
        <f t="shared" si="7"/>
        <v>0</v>
      </c>
      <c r="G186" s="52">
        <f>SUM(G187:G192)</f>
        <v>1968</v>
      </c>
      <c r="H186" s="34">
        <f t="shared" si="8"/>
        <v>-88</v>
      </c>
      <c r="I186" s="52">
        <f>SUM(I187:I192)</f>
        <v>1880</v>
      </c>
    </row>
    <row r="187" spans="1:11" ht="17.45" customHeight="1">
      <c r="A187" s="44">
        <v>2013101</v>
      </c>
      <c r="B187" s="45" t="s">
        <v>165</v>
      </c>
      <c r="C187" s="53">
        <v>1100</v>
      </c>
      <c r="D187" s="35">
        <f t="shared" si="6"/>
        <v>0</v>
      </c>
      <c r="E187" s="53">
        <v>1100</v>
      </c>
      <c r="F187" s="35">
        <f t="shared" si="7"/>
        <v>0</v>
      </c>
      <c r="G187" s="53">
        <v>1100</v>
      </c>
      <c r="H187" s="35">
        <f t="shared" si="8"/>
        <v>43</v>
      </c>
      <c r="I187" s="53">
        <v>1143</v>
      </c>
    </row>
    <row r="188" spans="1:11" ht="17.45" customHeight="1">
      <c r="A188" s="44">
        <v>2013102</v>
      </c>
      <c r="B188" s="45" t="s">
        <v>166</v>
      </c>
      <c r="C188" s="53">
        <v>88</v>
      </c>
      <c r="D188" s="35">
        <f t="shared" si="6"/>
        <v>0</v>
      </c>
      <c r="E188" s="53">
        <v>88</v>
      </c>
      <c r="F188" s="35">
        <f t="shared" si="7"/>
        <v>0</v>
      </c>
      <c r="G188" s="53">
        <v>88</v>
      </c>
      <c r="H188" s="35">
        <f t="shared" si="8"/>
        <v>55</v>
      </c>
      <c r="I188" s="53">
        <v>143</v>
      </c>
    </row>
    <row r="189" spans="1:11" ht="17.45" customHeight="1">
      <c r="A189" s="44">
        <v>2013103</v>
      </c>
      <c r="B189" s="45" t="s">
        <v>167</v>
      </c>
      <c r="C189" s="53">
        <v>2</v>
      </c>
      <c r="D189" s="35">
        <f t="shared" si="6"/>
        <v>0</v>
      </c>
      <c r="E189" s="53">
        <v>2</v>
      </c>
      <c r="F189" s="35">
        <f t="shared" si="7"/>
        <v>0</v>
      </c>
      <c r="G189" s="53">
        <v>2</v>
      </c>
      <c r="H189" s="35">
        <f t="shared" si="8"/>
        <v>0</v>
      </c>
      <c r="I189" s="53">
        <v>2</v>
      </c>
    </row>
    <row r="190" spans="1:11" ht="17.45" customHeight="1">
      <c r="A190" s="44">
        <v>2013105</v>
      </c>
      <c r="B190" s="45" t="s">
        <v>271</v>
      </c>
      <c r="C190" s="53">
        <v>363</v>
      </c>
      <c r="D190" s="35">
        <f t="shared" si="6"/>
        <v>0</v>
      </c>
      <c r="E190" s="53">
        <v>363</v>
      </c>
      <c r="F190" s="35">
        <f t="shared" si="7"/>
        <v>0</v>
      </c>
      <c r="G190" s="53">
        <v>363</v>
      </c>
      <c r="H190" s="35">
        <f t="shared" si="8"/>
        <v>-132</v>
      </c>
      <c r="I190" s="53">
        <v>231</v>
      </c>
    </row>
    <row r="191" spans="1:11" ht="17.45" hidden="1" customHeight="1">
      <c r="A191" s="44">
        <v>2013150</v>
      </c>
      <c r="B191" s="45" t="s">
        <v>174</v>
      </c>
      <c r="C191" s="53">
        <v>0</v>
      </c>
      <c r="D191" s="35">
        <f t="shared" si="6"/>
        <v>0</v>
      </c>
      <c r="E191" s="53">
        <v>0</v>
      </c>
      <c r="F191" s="35">
        <f t="shared" si="7"/>
        <v>0</v>
      </c>
      <c r="G191" s="53">
        <v>0</v>
      </c>
      <c r="H191" s="35">
        <f t="shared" si="8"/>
        <v>0</v>
      </c>
      <c r="I191" s="53">
        <v>0</v>
      </c>
      <c r="K191">
        <v>2</v>
      </c>
    </row>
    <row r="192" spans="1:11" ht="27">
      <c r="A192" s="44">
        <v>2013199</v>
      </c>
      <c r="B192" s="45" t="s">
        <v>272</v>
      </c>
      <c r="C192" s="53">
        <v>415</v>
      </c>
      <c r="D192" s="35">
        <f t="shared" si="6"/>
        <v>0</v>
      </c>
      <c r="E192" s="53">
        <v>415</v>
      </c>
      <c r="F192" s="35">
        <f t="shared" si="7"/>
        <v>0</v>
      </c>
      <c r="G192" s="53">
        <v>415</v>
      </c>
      <c r="H192" s="35">
        <f t="shared" si="8"/>
        <v>-54</v>
      </c>
      <c r="I192" s="53">
        <v>361</v>
      </c>
    </row>
    <row r="193" spans="1:11" ht="17.45" customHeight="1">
      <c r="A193" s="47">
        <v>20132</v>
      </c>
      <c r="B193" s="47" t="s">
        <v>273</v>
      </c>
      <c r="C193" s="52">
        <v>6846</v>
      </c>
      <c r="D193" s="34">
        <f t="shared" si="6"/>
        <v>0</v>
      </c>
      <c r="E193" s="52">
        <f>SUM(E194:E199)</f>
        <v>6846</v>
      </c>
      <c r="F193" s="34">
        <f t="shared" si="7"/>
        <v>0</v>
      </c>
      <c r="G193" s="52">
        <f>SUM(G194:G199)</f>
        <v>6846</v>
      </c>
      <c r="H193" s="34">
        <f t="shared" si="8"/>
        <v>-3336</v>
      </c>
      <c r="I193" s="52">
        <f>SUM(I194:I199)</f>
        <v>3510</v>
      </c>
    </row>
    <row r="194" spans="1:11" ht="17.45" customHeight="1">
      <c r="A194" s="44">
        <v>2013201</v>
      </c>
      <c r="B194" s="45" t="s">
        <v>165</v>
      </c>
      <c r="C194" s="53">
        <v>631</v>
      </c>
      <c r="D194" s="35">
        <f t="shared" si="6"/>
        <v>0</v>
      </c>
      <c r="E194" s="53">
        <v>631</v>
      </c>
      <c r="F194" s="35">
        <f t="shared" si="7"/>
        <v>0</v>
      </c>
      <c r="G194" s="53">
        <v>631</v>
      </c>
      <c r="H194" s="35">
        <f t="shared" si="8"/>
        <v>-129</v>
      </c>
      <c r="I194" s="53">
        <v>502</v>
      </c>
    </row>
    <row r="195" spans="1:11" ht="17.45" customHeight="1">
      <c r="A195" s="44">
        <v>2013202</v>
      </c>
      <c r="B195" s="45" t="s">
        <v>166</v>
      </c>
      <c r="C195" s="53">
        <v>41</v>
      </c>
      <c r="D195" s="35">
        <f t="shared" si="6"/>
        <v>0</v>
      </c>
      <c r="E195" s="53">
        <v>41</v>
      </c>
      <c r="F195" s="35">
        <f t="shared" si="7"/>
        <v>0</v>
      </c>
      <c r="G195" s="53">
        <v>41</v>
      </c>
      <c r="H195" s="35">
        <f t="shared" si="8"/>
        <v>20</v>
      </c>
      <c r="I195" s="53">
        <v>61</v>
      </c>
    </row>
    <row r="196" spans="1:11" ht="17.45" hidden="1" customHeight="1">
      <c r="A196" s="44">
        <v>2013203</v>
      </c>
      <c r="B196" s="45" t="s">
        <v>167</v>
      </c>
      <c r="C196" s="53">
        <v>0</v>
      </c>
      <c r="D196" s="35">
        <f t="shared" si="6"/>
        <v>0</v>
      </c>
      <c r="E196" s="53">
        <v>0</v>
      </c>
      <c r="F196" s="35">
        <f t="shared" si="7"/>
        <v>0</v>
      </c>
      <c r="G196" s="53">
        <v>0</v>
      </c>
      <c r="H196" s="35">
        <f t="shared" si="8"/>
        <v>0</v>
      </c>
      <c r="I196" s="53">
        <v>0</v>
      </c>
      <c r="K196">
        <v>2</v>
      </c>
    </row>
    <row r="197" spans="1:11" ht="17.45" customHeight="1">
      <c r="A197" s="44">
        <v>2013204</v>
      </c>
      <c r="B197" s="45" t="s">
        <v>274</v>
      </c>
      <c r="C197" s="53">
        <v>93</v>
      </c>
      <c r="D197" s="35">
        <f t="shared" si="6"/>
        <v>0</v>
      </c>
      <c r="E197" s="53">
        <v>93</v>
      </c>
      <c r="F197" s="35">
        <f t="shared" si="7"/>
        <v>0</v>
      </c>
      <c r="G197" s="53">
        <v>93</v>
      </c>
      <c r="H197" s="35">
        <f t="shared" si="8"/>
        <v>-57</v>
      </c>
      <c r="I197" s="53">
        <v>36</v>
      </c>
    </row>
    <row r="198" spans="1:11" ht="17.45" customHeight="1">
      <c r="A198" s="44">
        <v>2013250</v>
      </c>
      <c r="B198" s="45" t="s">
        <v>174</v>
      </c>
      <c r="C198" s="53">
        <v>206</v>
      </c>
      <c r="D198" s="35">
        <f t="shared" si="6"/>
        <v>0</v>
      </c>
      <c r="E198" s="53">
        <v>206</v>
      </c>
      <c r="F198" s="35">
        <f t="shared" si="7"/>
        <v>0</v>
      </c>
      <c r="G198" s="53">
        <v>206</v>
      </c>
      <c r="H198" s="35">
        <f t="shared" si="8"/>
        <v>-94</v>
      </c>
      <c r="I198" s="53">
        <v>112</v>
      </c>
    </row>
    <row r="199" spans="1:11" ht="17.45" customHeight="1">
      <c r="A199" s="44">
        <v>2013299</v>
      </c>
      <c r="B199" s="45" t="s">
        <v>275</v>
      </c>
      <c r="C199" s="53">
        <v>5875</v>
      </c>
      <c r="D199" s="35">
        <f t="shared" si="6"/>
        <v>0</v>
      </c>
      <c r="E199" s="53">
        <v>5875</v>
      </c>
      <c r="F199" s="35">
        <f t="shared" si="7"/>
        <v>0</v>
      </c>
      <c r="G199" s="53">
        <v>5875</v>
      </c>
      <c r="H199" s="35">
        <f t="shared" si="8"/>
        <v>-3076</v>
      </c>
      <c r="I199" s="53">
        <v>2799</v>
      </c>
    </row>
    <row r="200" spans="1:11" ht="17.45" customHeight="1">
      <c r="A200" s="47">
        <v>20133</v>
      </c>
      <c r="B200" s="47" t="s">
        <v>276</v>
      </c>
      <c r="C200" s="52">
        <v>400</v>
      </c>
      <c r="D200" s="34">
        <f t="shared" ref="D200:D263" si="9">E200-C200</f>
        <v>0</v>
      </c>
      <c r="E200" s="52">
        <f>SUM(E201:E206)</f>
        <v>400</v>
      </c>
      <c r="F200" s="34">
        <f t="shared" ref="F200:F263" si="10">G200-E200</f>
        <v>0</v>
      </c>
      <c r="G200" s="52">
        <f>SUM(G201:G206)</f>
        <v>400</v>
      </c>
      <c r="H200" s="34">
        <f t="shared" ref="H200:H263" si="11">I200-G200</f>
        <v>86</v>
      </c>
      <c r="I200" s="52">
        <f>SUM(I201:I206)</f>
        <v>486</v>
      </c>
    </row>
    <row r="201" spans="1:11" ht="17.45" customHeight="1">
      <c r="A201" s="44">
        <v>2013301</v>
      </c>
      <c r="B201" s="45" t="s">
        <v>165</v>
      </c>
      <c r="C201" s="53">
        <v>249</v>
      </c>
      <c r="D201" s="35">
        <f t="shared" si="9"/>
        <v>0</v>
      </c>
      <c r="E201" s="53">
        <v>249</v>
      </c>
      <c r="F201" s="35">
        <f t="shared" si="10"/>
        <v>0</v>
      </c>
      <c r="G201" s="53">
        <v>249</v>
      </c>
      <c r="H201" s="35">
        <f t="shared" si="11"/>
        <v>59</v>
      </c>
      <c r="I201" s="53">
        <v>308</v>
      </c>
    </row>
    <row r="202" spans="1:11" ht="17.45" customHeight="1">
      <c r="A202" s="44">
        <v>2013302</v>
      </c>
      <c r="B202" s="45" t="s">
        <v>166</v>
      </c>
      <c r="C202" s="53">
        <v>9</v>
      </c>
      <c r="D202" s="35">
        <f t="shared" si="9"/>
        <v>0</v>
      </c>
      <c r="E202" s="53">
        <v>9</v>
      </c>
      <c r="F202" s="35">
        <f t="shared" si="10"/>
        <v>0</v>
      </c>
      <c r="G202" s="53">
        <v>9</v>
      </c>
      <c r="H202" s="35">
        <f t="shared" si="11"/>
        <v>6</v>
      </c>
      <c r="I202" s="53">
        <v>15</v>
      </c>
    </row>
    <row r="203" spans="1:11" ht="17.45" hidden="1" customHeight="1">
      <c r="A203" s="44">
        <v>2013303</v>
      </c>
      <c r="B203" s="45" t="s">
        <v>167</v>
      </c>
      <c r="C203" s="53">
        <v>0</v>
      </c>
      <c r="D203" s="35">
        <f t="shared" si="9"/>
        <v>0</v>
      </c>
      <c r="E203" s="53">
        <v>0</v>
      </c>
      <c r="F203" s="35">
        <f t="shared" si="10"/>
        <v>0</v>
      </c>
      <c r="G203" s="53">
        <v>0</v>
      </c>
      <c r="H203" s="35">
        <f t="shared" si="11"/>
        <v>0</v>
      </c>
      <c r="I203" s="53">
        <v>0</v>
      </c>
      <c r="K203">
        <v>2</v>
      </c>
    </row>
    <row r="204" spans="1:11" ht="17.45" hidden="1" customHeight="1">
      <c r="A204" s="44">
        <v>2013304</v>
      </c>
      <c r="B204" s="45" t="s">
        <v>277</v>
      </c>
      <c r="C204" s="53">
        <v>0</v>
      </c>
      <c r="D204" s="35">
        <f t="shared" si="9"/>
        <v>0</v>
      </c>
      <c r="E204" s="53">
        <v>0</v>
      </c>
      <c r="F204" s="35">
        <f t="shared" si="10"/>
        <v>0</v>
      </c>
      <c r="G204" s="53">
        <v>0</v>
      </c>
      <c r="H204" s="35">
        <f t="shared" si="11"/>
        <v>0</v>
      </c>
      <c r="I204" s="53">
        <v>0</v>
      </c>
      <c r="K204">
        <v>2</v>
      </c>
    </row>
    <row r="205" spans="1:11" ht="17.45" hidden="1" customHeight="1">
      <c r="A205" s="44">
        <v>2013350</v>
      </c>
      <c r="B205" s="45" t="s">
        <v>174</v>
      </c>
      <c r="C205" s="53">
        <v>0</v>
      </c>
      <c r="D205" s="35">
        <f t="shared" si="9"/>
        <v>0</v>
      </c>
      <c r="E205" s="53">
        <v>0</v>
      </c>
      <c r="F205" s="35">
        <f t="shared" si="10"/>
        <v>0</v>
      </c>
      <c r="G205" s="53">
        <v>0</v>
      </c>
      <c r="H205" s="35">
        <f t="shared" si="11"/>
        <v>0</v>
      </c>
      <c r="I205" s="53">
        <v>0</v>
      </c>
      <c r="K205">
        <v>2</v>
      </c>
    </row>
    <row r="206" spans="1:11" ht="17.45" customHeight="1">
      <c r="A206" s="44">
        <v>2013399</v>
      </c>
      <c r="B206" s="45" t="s">
        <v>278</v>
      </c>
      <c r="C206" s="53">
        <v>142</v>
      </c>
      <c r="D206" s="35">
        <f t="shared" si="9"/>
        <v>0</v>
      </c>
      <c r="E206" s="53">
        <v>142</v>
      </c>
      <c r="F206" s="35">
        <f t="shared" si="10"/>
        <v>0</v>
      </c>
      <c r="G206" s="53">
        <v>142</v>
      </c>
      <c r="H206" s="35">
        <f t="shared" si="11"/>
        <v>21</v>
      </c>
      <c r="I206" s="53">
        <v>163</v>
      </c>
    </row>
    <row r="207" spans="1:11" ht="17.45" customHeight="1">
      <c r="A207" s="47">
        <v>20134</v>
      </c>
      <c r="B207" s="47" t="s">
        <v>279</v>
      </c>
      <c r="C207" s="52">
        <v>892</v>
      </c>
      <c r="D207" s="34">
        <f t="shared" si="9"/>
        <v>0</v>
      </c>
      <c r="E207" s="52">
        <f>SUM(E208:E214)</f>
        <v>892</v>
      </c>
      <c r="F207" s="34">
        <f t="shared" si="10"/>
        <v>0</v>
      </c>
      <c r="G207" s="52">
        <f>SUM(G208:G214)</f>
        <v>892</v>
      </c>
      <c r="H207" s="34">
        <f t="shared" si="11"/>
        <v>-243</v>
      </c>
      <c r="I207" s="52">
        <f>SUM(I208:I214)</f>
        <v>649</v>
      </c>
    </row>
    <row r="208" spans="1:11" ht="17.45" customHeight="1">
      <c r="A208" s="44">
        <v>2013401</v>
      </c>
      <c r="B208" s="45" t="s">
        <v>165</v>
      </c>
      <c r="C208" s="53">
        <v>684</v>
      </c>
      <c r="D208" s="35">
        <f t="shared" si="9"/>
        <v>0</v>
      </c>
      <c r="E208" s="53">
        <v>684</v>
      </c>
      <c r="F208" s="35">
        <f t="shared" si="10"/>
        <v>0</v>
      </c>
      <c r="G208" s="53">
        <v>684</v>
      </c>
      <c r="H208" s="35">
        <f t="shared" si="11"/>
        <v>-211</v>
      </c>
      <c r="I208" s="53">
        <v>473</v>
      </c>
    </row>
    <row r="209" spans="1:11" ht="17.45" customHeight="1">
      <c r="A209" s="44">
        <v>2013402</v>
      </c>
      <c r="B209" s="45" t="s">
        <v>166</v>
      </c>
      <c r="C209" s="53">
        <v>41</v>
      </c>
      <c r="D209" s="35">
        <f t="shared" si="9"/>
        <v>0</v>
      </c>
      <c r="E209" s="53">
        <v>41</v>
      </c>
      <c r="F209" s="35">
        <f t="shared" si="10"/>
        <v>0</v>
      </c>
      <c r="G209" s="53">
        <v>41</v>
      </c>
      <c r="H209" s="35">
        <f t="shared" si="11"/>
        <v>32</v>
      </c>
      <c r="I209" s="53">
        <v>73</v>
      </c>
    </row>
    <row r="210" spans="1:11" ht="17.45" hidden="1" customHeight="1">
      <c r="A210" s="44">
        <v>2013403</v>
      </c>
      <c r="B210" s="45" t="s">
        <v>167</v>
      </c>
      <c r="C210" s="53">
        <v>0</v>
      </c>
      <c r="D210" s="35">
        <f t="shared" si="9"/>
        <v>0</v>
      </c>
      <c r="E210" s="53">
        <v>0</v>
      </c>
      <c r="F210" s="35">
        <f t="shared" si="10"/>
        <v>0</v>
      </c>
      <c r="G210" s="53">
        <v>0</v>
      </c>
      <c r="H210" s="35">
        <f t="shared" si="11"/>
        <v>0</v>
      </c>
      <c r="I210" s="53">
        <v>0</v>
      </c>
      <c r="K210">
        <v>2</v>
      </c>
    </row>
    <row r="211" spans="1:11" ht="17.45" customHeight="1">
      <c r="A211" s="44">
        <v>2013404</v>
      </c>
      <c r="B211" s="45" t="s">
        <v>280</v>
      </c>
      <c r="C211" s="53">
        <v>8</v>
      </c>
      <c r="D211" s="35">
        <f t="shared" si="9"/>
        <v>0</v>
      </c>
      <c r="E211" s="53">
        <v>8</v>
      </c>
      <c r="F211" s="35">
        <f t="shared" si="10"/>
        <v>0</v>
      </c>
      <c r="G211" s="53">
        <v>8</v>
      </c>
      <c r="H211" s="35">
        <f t="shared" si="11"/>
        <v>-8</v>
      </c>
      <c r="I211" s="35">
        <v>0</v>
      </c>
    </row>
    <row r="212" spans="1:11" ht="17.45" customHeight="1">
      <c r="A212" s="44">
        <v>2013405</v>
      </c>
      <c r="B212" s="45" t="s">
        <v>281</v>
      </c>
      <c r="C212" s="53">
        <v>2</v>
      </c>
      <c r="D212" s="35">
        <f t="shared" si="9"/>
        <v>0</v>
      </c>
      <c r="E212" s="53">
        <v>2</v>
      </c>
      <c r="F212" s="35">
        <f t="shared" si="10"/>
        <v>0</v>
      </c>
      <c r="G212" s="53">
        <v>2</v>
      </c>
      <c r="H212" s="35">
        <f t="shared" si="11"/>
        <v>13</v>
      </c>
      <c r="I212" s="53">
        <v>15</v>
      </c>
    </row>
    <row r="213" spans="1:11" ht="17.45" hidden="1" customHeight="1">
      <c r="A213" s="44">
        <v>2013450</v>
      </c>
      <c r="B213" s="45" t="s">
        <v>174</v>
      </c>
      <c r="C213" s="53">
        <v>0</v>
      </c>
      <c r="D213" s="35">
        <f t="shared" si="9"/>
        <v>0</v>
      </c>
      <c r="E213" s="53">
        <v>0</v>
      </c>
      <c r="F213" s="35">
        <f t="shared" si="10"/>
        <v>0</v>
      </c>
      <c r="G213" s="53">
        <v>0</v>
      </c>
      <c r="H213" s="35">
        <f t="shared" si="11"/>
        <v>0</v>
      </c>
      <c r="I213" s="53">
        <v>0</v>
      </c>
      <c r="K213">
        <v>2</v>
      </c>
    </row>
    <row r="214" spans="1:11" ht="17.45" customHeight="1">
      <c r="A214" s="44">
        <v>2013499</v>
      </c>
      <c r="B214" s="45" t="s">
        <v>282</v>
      </c>
      <c r="C214" s="53">
        <v>157</v>
      </c>
      <c r="D214" s="35">
        <f t="shared" si="9"/>
        <v>0</v>
      </c>
      <c r="E214" s="53">
        <v>157</v>
      </c>
      <c r="F214" s="35">
        <f t="shared" si="10"/>
        <v>0</v>
      </c>
      <c r="G214" s="53">
        <v>157</v>
      </c>
      <c r="H214" s="35">
        <f t="shared" si="11"/>
        <v>-69</v>
      </c>
      <c r="I214" s="53">
        <v>88</v>
      </c>
    </row>
    <row r="215" spans="1:11" ht="17.45" hidden="1" customHeight="1">
      <c r="A215" s="47">
        <v>20135</v>
      </c>
      <c r="B215" s="47" t="s">
        <v>283</v>
      </c>
      <c r="C215" s="55">
        <v>0</v>
      </c>
      <c r="D215" s="34">
        <f t="shared" si="9"/>
        <v>0</v>
      </c>
      <c r="E215" s="55">
        <f>SUM(E216:E220)</f>
        <v>0</v>
      </c>
      <c r="F215" s="34">
        <f t="shared" si="10"/>
        <v>0</v>
      </c>
      <c r="G215" s="55">
        <f>SUM(G216:G220)</f>
        <v>0</v>
      </c>
      <c r="H215" s="34">
        <f t="shared" si="11"/>
        <v>0</v>
      </c>
      <c r="I215" s="55">
        <f>SUM(I216:I220)</f>
        <v>0</v>
      </c>
      <c r="K215">
        <v>2</v>
      </c>
    </row>
    <row r="216" spans="1:11" ht="17.45" hidden="1" customHeight="1">
      <c r="A216" s="44">
        <v>2013501</v>
      </c>
      <c r="B216" s="45" t="s">
        <v>165</v>
      </c>
      <c r="C216" s="54">
        <v>0</v>
      </c>
      <c r="D216" s="35">
        <f t="shared" si="9"/>
        <v>0</v>
      </c>
      <c r="E216" s="54">
        <v>0</v>
      </c>
      <c r="F216" s="35">
        <f t="shared" si="10"/>
        <v>0</v>
      </c>
      <c r="G216" s="54">
        <v>0</v>
      </c>
      <c r="H216" s="35">
        <f t="shared" si="11"/>
        <v>0</v>
      </c>
      <c r="I216" s="54"/>
      <c r="K216">
        <v>2</v>
      </c>
    </row>
    <row r="217" spans="1:11" ht="17.45" hidden="1" customHeight="1">
      <c r="A217" s="44">
        <v>2013502</v>
      </c>
      <c r="B217" s="45" t="s">
        <v>166</v>
      </c>
      <c r="C217" s="54">
        <v>0</v>
      </c>
      <c r="D217" s="35">
        <f t="shared" si="9"/>
        <v>0</v>
      </c>
      <c r="E217" s="54">
        <v>0</v>
      </c>
      <c r="F217" s="35">
        <f t="shared" si="10"/>
        <v>0</v>
      </c>
      <c r="G217" s="54">
        <v>0</v>
      </c>
      <c r="H217" s="35">
        <f t="shared" si="11"/>
        <v>0</v>
      </c>
      <c r="I217" s="54"/>
      <c r="K217">
        <v>2</v>
      </c>
    </row>
    <row r="218" spans="1:11" ht="17.45" hidden="1" customHeight="1">
      <c r="A218" s="44">
        <v>2013503</v>
      </c>
      <c r="B218" s="45" t="s">
        <v>167</v>
      </c>
      <c r="C218" s="54">
        <v>0</v>
      </c>
      <c r="D218" s="35">
        <f t="shared" si="9"/>
        <v>0</v>
      </c>
      <c r="E218" s="54">
        <v>0</v>
      </c>
      <c r="F218" s="35">
        <f t="shared" si="10"/>
        <v>0</v>
      </c>
      <c r="G218" s="54">
        <v>0</v>
      </c>
      <c r="H218" s="35">
        <f t="shared" si="11"/>
        <v>0</v>
      </c>
      <c r="I218" s="54"/>
      <c r="K218">
        <v>2</v>
      </c>
    </row>
    <row r="219" spans="1:11" ht="17.45" hidden="1" customHeight="1">
      <c r="A219" s="44">
        <v>2013550</v>
      </c>
      <c r="B219" s="45" t="s">
        <v>174</v>
      </c>
      <c r="C219" s="54">
        <v>0</v>
      </c>
      <c r="D219" s="35">
        <f t="shared" si="9"/>
        <v>0</v>
      </c>
      <c r="E219" s="54">
        <v>0</v>
      </c>
      <c r="F219" s="35">
        <f t="shared" si="10"/>
        <v>0</v>
      </c>
      <c r="G219" s="54">
        <v>0</v>
      </c>
      <c r="H219" s="35">
        <f t="shared" si="11"/>
        <v>0</v>
      </c>
      <c r="I219" s="54"/>
      <c r="K219">
        <v>2</v>
      </c>
    </row>
    <row r="220" spans="1:11" ht="17.45" hidden="1" customHeight="1">
      <c r="A220" s="44">
        <v>2013599</v>
      </c>
      <c r="B220" s="45" t="s">
        <v>284</v>
      </c>
      <c r="C220" s="54">
        <v>0</v>
      </c>
      <c r="D220" s="35">
        <f t="shared" si="9"/>
        <v>0</v>
      </c>
      <c r="E220" s="54">
        <v>0</v>
      </c>
      <c r="F220" s="35">
        <f t="shared" si="10"/>
        <v>0</v>
      </c>
      <c r="G220" s="54">
        <v>0</v>
      </c>
      <c r="H220" s="35">
        <f t="shared" si="11"/>
        <v>0</v>
      </c>
      <c r="I220" s="54"/>
      <c r="K220">
        <v>2</v>
      </c>
    </row>
    <row r="221" spans="1:11" ht="17.45" hidden="1" customHeight="1">
      <c r="A221" s="47">
        <v>20136</v>
      </c>
      <c r="B221" s="47" t="s">
        <v>285</v>
      </c>
      <c r="C221" s="55">
        <v>0</v>
      </c>
      <c r="D221" s="34">
        <f t="shared" si="9"/>
        <v>0</v>
      </c>
      <c r="E221" s="55">
        <f>SUM(E222:E226)</f>
        <v>0</v>
      </c>
      <c r="F221" s="34">
        <f t="shared" si="10"/>
        <v>0</v>
      </c>
      <c r="G221" s="55">
        <f>SUM(G222:G226)</f>
        <v>0</v>
      </c>
      <c r="H221" s="34">
        <f t="shared" si="11"/>
        <v>0</v>
      </c>
      <c r="I221" s="55">
        <f>SUM(I222:I226)</f>
        <v>0</v>
      </c>
      <c r="K221">
        <v>2</v>
      </c>
    </row>
    <row r="222" spans="1:11" ht="17.45" hidden="1" customHeight="1">
      <c r="A222" s="44">
        <v>2013601</v>
      </c>
      <c r="B222" s="45" t="s">
        <v>165</v>
      </c>
      <c r="C222" s="54">
        <v>0</v>
      </c>
      <c r="D222" s="35">
        <f t="shared" si="9"/>
        <v>0</v>
      </c>
      <c r="E222" s="54">
        <v>0</v>
      </c>
      <c r="F222" s="35">
        <f t="shared" si="10"/>
        <v>0</v>
      </c>
      <c r="G222" s="54">
        <v>0</v>
      </c>
      <c r="H222" s="35">
        <f t="shared" si="11"/>
        <v>0</v>
      </c>
      <c r="I222" s="54"/>
      <c r="K222">
        <v>2</v>
      </c>
    </row>
    <row r="223" spans="1:11" ht="17.45" hidden="1" customHeight="1">
      <c r="A223" s="44">
        <v>2013602</v>
      </c>
      <c r="B223" s="45" t="s">
        <v>166</v>
      </c>
      <c r="C223" s="54">
        <v>0</v>
      </c>
      <c r="D223" s="35">
        <f t="shared" si="9"/>
        <v>0</v>
      </c>
      <c r="E223" s="54">
        <v>0</v>
      </c>
      <c r="F223" s="35">
        <f t="shared" si="10"/>
        <v>0</v>
      </c>
      <c r="G223" s="54">
        <v>0</v>
      </c>
      <c r="H223" s="35">
        <f t="shared" si="11"/>
        <v>0</v>
      </c>
      <c r="I223" s="54"/>
      <c r="K223">
        <v>2</v>
      </c>
    </row>
    <row r="224" spans="1:11" ht="17.45" hidden="1" customHeight="1">
      <c r="A224" s="44">
        <v>2013603</v>
      </c>
      <c r="B224" s="45" t="s">
        <v>167</v>
      </c>
      <c r="C224" s="54">
        <v>0</v>
      </c>
      <c r="D224" s="35">
        <f t="shared" si="9"/>
        <v>0</v>
      </c>
      <c r="E224" s="54">
        <v>0</v>
      </c>
      <c r="F224" s="35">
        <f t="shared" si="10"/>
        <v>0</v>
      </c>
      <c r="G224" s="54">
        <v>0</v>
      </c>
      <c r="H224" s="35">
        <f t="shared" si="11"/>
        <v>0</v>
      </c>
      <c r="I224" s="54"/>
      <c r="K224">
        <v>2</v>
      </c>
    </row>
    <row r="225" spans="1:11" ht="17.45" hidden="1" customHeight="1">
      <c r="A225" s="44">
        <v>2013650</v>
      </c>
      <c r="B225" s="45" t="s">
        <v>174</v>
      </c>
      <c r="C225" s="54">
        <v>0</v>
      </c>
      <c r="D225" s="35">
        <f t="shared" si="9"/>
        <v>0</v>
      </c>
      <c r="E225" s="54">
        <v>0</v>
      </c>
      <c r="F225" s="35">
        <f t="shared" si="10"/>
        <v>0</v>
      </c>
      <c r="G225" s="54">
        <v>0</v>
      </c>
      <c r="H225" s="35">
        <f t="shared" si="11"/>
        <v>0</v>
      </c>
      <c r="I225" s="54"/>
      <c r="K225">
        <v>2</v>
      </c>
    </row>
    <row r="226" spans="1:11" ht="17.45" hidden="1" customHeight="1">
      <c r="A226" s="44">
        <v>2013699</v>
      </c>
      <c r="B226" s="45" t="s">
        <v>286</v>
      </c>
      <c r="C226" s="54">
        <v>0</v>
      </c>
      <c r="D226" s="35">
        <f t="shared" si="9"/>
        <v>0</v>
      </c>
      <c r="E226" s="54">
        <v>0</v>
      </c>
      <c r="F226" s="35">
        <f t="shared" si="10"/>
        <v>0</v>
      </c>
      <c r="G226" s="54">
        <v>0</v>
      </c>
      <c r="H226" s="35">
        <f t="shared" si="11"/>
        <v>0</v>
      </c>
      <c r="I226" s="54"/>
      <c r="K226">
        <v>2</v>
      </c>
    </row>
    <row r="227" spans="1:11" ht="17.45" customHeight="1">
      <c r="A227" s="47">
        <v>20137</v>
      </c>
      <c r="B227" s="47" t="s">
        <v>287</v>
      </c>
      <c r="C227" s="55">
        <v>517</v>
      </c>
      <c r="D227" s="34">
        <f t="shared" si="9"/>
        <v>0</v>
      </c>
      <c r="E227" s="55">
        <f>SUM(E228:E233)</f>
        <v>517</v>
      </c>
      <c r="F227" s="34">
        <f t="shared" si="10"/>
        <v>0</v>
      </c>
      <c r="G227" s="55">
        <f>SUM(G228:G233)</f>
        <v>517</v>
      </c>
      <c r="H227" s="34">
        <f t="shared" si="11"/>
        <v>-165</v>
      </c>
      <c r="I227" s="55">
        <f>SUM(I228:I233)</f>
        <v>352</v>
      </c>
    </row>
    <row r="228" spans="1:11" ht="17.45" customHeight="1">
      <c r="A228" s="44">
        <v>2013701</v>
      </c>
      <c r="B228" s="45" t="s">
        <v>165</v>
      </c>
      <c r="C228" s="54">
        <v>167</v>
      </c>
      <c r="D228" s="35">
        <f t="shared" si="9"/>
        <v>0</v>
      </c>
      <c r="E228" s="54">
        <v>167</v>
      </c>
      <c r="F228" s="35">
        <f t="shared" si="10"/>
        <v>0</v>
      </c>
      <c r="G228" s="54">
        <v>167</v>
      </c>
      <c r="H228" s="35">
        <f t="shared" si="11"/>
        <v>37</v>
      </c>
      <c r="I228" s="54">
        <v>204</v>
      </c>
    </row>
    <row r="229" spans="1:11" ht="17.45" customHeight="1">
      <c r="A229" s="44">
        <v>2013702</v>
      </c>
      <c r="B229" s="45" t="s">
        <v>166</v>
      </c>
      <c r="C229" s="54">
        <v>136</v>
      </c>
      <c r="D229" s="35">
        <f t="shared" si="9"/>
        <v>0</v>
      </c>
      <c r="E229" s="54">
        <v>136</v>
      </c>
      <c r="F229" s="35">
        <f t="shared" si="10"/>
        <v>0</v>
      </c>
      <c r="G229" s="54">
        <v>136</v>
      </c>
      <c r="H229" s="35">
        <f t="shared" si="11"/>
        <v>-133</v>
      </c>
      <c r="I229" s="54">
        <v>3</v>
      </c>
    </row>
    <row r="230" spans="1:11" ht="17.45" customHeight="1">
      <c r="A230" s="44">
        <v>2013703</v>
      </c>
      <c r="B230" s="45" t="s">
        <v>167</v>
      </c>
      <c r="C230" s="54">
        <v>36</v>
      </c>
      <c r="D230" s="35">
        <f t="shared" si="9"/>
        <v>0</v>
      </c>
      <c r="E230" s="54">
        <v>36</v>
      </c>
      <c r="F230" s="35">
        <f t="shared" si="10"/>
        <v>0</v>
      </c>
      <c r="G230" s="54">
        <v>36</v>
      </c>
      <c r="H230" s="35">
        <f t="shared" si="11"/>
        <v>0</v>
      </c>
      <c r="I230" s="54">
        <v>36</v>
      </c>
    </row>
    <row r="231" spans="1:11" ht="17.45" customHeight="1">
      <c r="A231" s="44">
        <v>2013704</v>
      </c>
      <c r="B231" s="45" t="s">
        <v>288</v>
      </c>
      <c r="C231" s="54">
        <v>23</v>
      </c>
      <c r="D231" s="35">
        <f t="shared" si="9"/>
        <v>0</v>
      </c>
      <c r="E231" s="54">
        <v>23</v>
      </c>
      <c r="F231" s="35">
        <f t="shared" si="10"/>
        <v>0</v>
      </c>
      <c r="G231" s="54">
        <v>23</v>
      </c>
      <c r="H231" s="35">
        <f t="shared" si="11"/>
        <v>13</v>
      </c>
      <c r="I231" s="54">
        <v>36</v>
      </c>
    </row>
    <row r="232" spans="1:11" ht="17.45" customHeight="1">
      <c r="A232" s="44">
        <v>2013750</v>
      </c>
      <c r="B232" s="45" t="s">
        <v>174</v>
      </c>
      <c r="C232" s="54">
        <v>58</v>
      </c>
      <c r="D232" s="35">
        <f t="shared" si="9"/>
        <v>0</v>
      </c>
      <c r="E232" s="54">
        <v>58</v>
      </c>
      <c r="F232" s="35">
        <f t="shared" si="10"/>
        <v>0</v>
      </c>
      <c r="G232" s="54">
        <v>58</v>
      </c>
      <c r="H232" s="35">
        <f t="shared" si="11"/>
        <v>-23</v>
      </c>
      <c r="I232" s="54">
        <v>35</v>
      </c>
    </row>
    <row r="233" spans="1:11" ht="17.45" customHeight="1">
      <c r="A233" s="44">
        <v>2013799</v>
      </c>
      <c r="B233" s="45" t="s">
        <v>289</v>
      </c>
      <c r="C233" s="54">
        <v>97</v>
      </c>
      <c r="D233" s="35">
        <f t="shared" si="9"/>
        <v>0</v>
      </c>
      <c r="E233" s="54">
        <v>97</v>
      </c>
      <c r="F233" s="35">
        <f t="shared" si="10"/>
        <v>0</v>
      </c>
      <c r="G233" s="54">
        <v>97</v>
      </c>
      <c r="H233" s="35">
        <f t="shared" si="11"/>
        <v>-59</v>
      </c>
      <c r="I233" s="54">
        <v>38</v>
      </c>
    </row>
    <row r="234" spans="1:11" ht="17.45" customHeight="1">
      <c r="A234" s="47">
        <v>20138</v>
      </c>
      <c r="B234" s="47" t="s">
        <v>290</v>
      </c>
      <c r="C234" s="52">
        <v>4368</v>
      </c>
      <c r="D234" s="34">
        <f t="shared" si="9"/>
        <v>0</v>
      </c>
      <c r="E234" s="52">
        <f>SUM(E235:E248)</f>
        <v>4368</v>
      </c>
      <c r="F234" s="34">
        <f t="shared" si="10"/>
        <v>0</v>
      </c>
      <c r="G234" s="52">
        <f>SUM(G235:G248)</f>
        <v>4368</v>
      </c>
      <c r="H234" s="34">
        <f t="shared" si="11"/>
        <v>331</v>
      </c>
      <c r="I234" s="52">
        <f>SUM(I235:I248)</f>
        <v>4699</v>
      </c>
    </row>
    <row r="235" spans="1:11" ht="17.45" customHeight="1">
      <c r="A235" s="44">
        <v>2013801</v>
      </c>
      <c r="B235" s="45" t="s">
        <v>165</v>
      </c>
      <c r="C235" s="53">
        <v>3045</v>
      </c>
      <c r="D235" s="35">
        <f t="shared" si="9"/>
        <v>0</v>
      </c>
      <c r="E235" s="53">
        <v>3045</v>
      </c>
      <c r="F235" s="35">
        <f t="shared" si="10"/>
        <v>0</v>
      </c>
      <c r="G235" s="53">
        <v>3045</v>
      </c>
      <c r="H235" s="35">
        <f t="shared" si="11"/>
        <v>-9</v>
      </c>
      <c r="I235" s="53">
        <v>3036</v>
      </c>
    </row>
    <row r="236" spans="1:11" ht="17.45" customHeight="1">
      <c r="A236" s="44">
        <v>2013802</v>
      </c>
      <c r="B236" s="45" t="s">
        <v>166</v>
      </c>
      <c r="C236" s="53">
        <v>227</v>
      </c>
      <c r="D236" s="35">
        <f t="shared" si="9"/>
        <v>0</v>
      </c>
      <c r="E236" s="53">
        <v>227</v>
      </c>
      <c r="F236" s="35">
        <f t="shared" si="10"/>
        <v>0</v>
      </c>
      <c r="G236" s="53">
        <v>227</v>
      </c>
      <c r="H236" s="35">
        <f t="shared" si="11"/>
        <v>183</v>
      </c>
      <c r="I236" s="53">
        <v>410</v>
      </c>
    </row>
    <row r="237" spans="1:11" ht="17.45" customHeight="1">
      <c r="A237" s="44">
        <v>2013803</v>
      </c>
      <c r="B237" s="45" t="s">
        <v>167</v>
      </c>
      <c r="C237" s="53">
        <v>45</v>
      </c>
      <c r="D237" s="35">
        <f t="shared" si="9"/>
        <v>0</v>
      </c>
      <c r="E237" s="53">
        <v>45</v>
      </c>
      <c r="F237" s="35">
        <f t="shared" si="10"/>
        <v>0</v>
      </c>
      <c r="G237" s="53">
        <v>45</v>
      </c>
      <c r="H237" s="35">
        <f t="shared" si="11"/>
        <v>-17</v>
      </c>
      <c r="I237" s="53">
        <v>28</v>
      </c>
    </row>
    <row r="238" spans="1:11" ht="17.45" customHeight="1">
      <c r="A238" s="44">
        <v>2013804</v>
      </c>
      <c r="B238" s="45" t="s">
        <v>291</v>
      </c>
      <c r="C238" s="53">
        <v>459</v>
      </c>
      <c r="D238" s="35">
        <f t="shared" si="9"/>
        <v>0</v>
      </c>
      <c r="E238" s="53">
        <v>459</v>
      </c>
      <c r="F238" s="35">
        <f t="shared" si="10"/>
        <v>0</v>
      </c>
      <c r="G238" s="53">
        <v>459</v>
      </c>
      <c r="H238" s="35">
        <f t="shared" si="11"/>
        <v>-104</v>
      </c>
      <c r="I238" s="53">
        <v>355</v>
      </c>
    </row>
    <row r="239" spans="1:11" ht="17.45" customHeight="1">
      <c r="A239" s="44">
        <v>2013805</v>
      </c>
      <c r="B239" s="45" t="s">
        <v>292</v>
      </c>
      <c r="C239" s="53">
        <v>284</v>
      </c>
      <c r="D239" s="35">
        <f t="shared" si="9"/>
        <v>0</v>
      </c>
      <c r="E239" s="53">
        <v>284</v>
      </c>
      <c r="F239" s="35">
        <f t="shared" si="10"/>
        <v>0</v>
      </c>
      <c r="G239" s="53">
        <v>284</v>
      </c>
      <c r="H239" s="35">
        <f t="shared" si="11"/>
        <v>-29</v>
      </c>
      <c r="I239" s="53">
        <v>255</v>
      </c>
    </row>
    <row r="240" spans="1:11" ht="17.45" hidden="1" customHeight="1">
      <c r="A240" s="44">
        <v>2013808</v>
      </c>
      <c r="B240" s="45" t="s">
        <v>206</v>
      </c>
      <c r="C240" s="53">
        <v>0</v>
      </c>
      <c r="D240" s="35">
        <f t="shared" si="9"/>
        <v>0</v>
      </c>
      <c r="E240" s="53">
        <v>0</v>
      </c>
      <c r="F240" s="35">
        <f t="shared" si="10"/>
        <v>0</v>
      </c>
      <c r="G240" s="53">
        <v>0</v>
      </c>
      <c r="H240" s="35">
        <f t="shared" si="11"/>
        <v>0</v>
      </c>
      <c r="I240" s="53">
        <v>0</v>
      </c>
      <c r="K240">
        <v>2</v>
      </c>
    </row>
    <row r="241" spans="1:11" ht="17.45" customHeight="1">
      <c r="A241" s="44">
        <v>2013810</v>
      </c>
      <c r="B241" s="45" t="s">
        <v>293</v>
      </c>
      <c r="C241" s="53">
        <v>30</v>
      </c>
      <c r="D241" s="35">
        <f t="shared" si="9"/>
        <v>0</v>
      </c>
      <c r="E241" s="53">
        <v>30</v>
      </c>
      <c r="F241" s="35">
        <f t="shared" si="10"/>
        <v>0</v>
      </c>
      <c r="G241" s="53">
        <v>30</v>
      </c>
      <c r="H241" s="35">
        <f t="shared" si="11"/>
        <v>-30</v>
      </c>
      <c r="I241" s="35">
        <v>0</v>
      </c>
    </row>
    <row r="242" spans="1:11" ht="17.45" customHeight="1">
      <c r="A242" s="44">
        <v>2013812</v>
      </c>
      <c r="B242" s="45" t="s">
        <v>294</v>
      </c>
      <c r="C242" s="53">
        <v>42</v>
      </c>
      <c r="D242" s="35">
        <f t="shared" si="9"/>
        <v>0</v>
      </c>
      <c r="E242" s="53">
        <v>42</v>
      </c>
      <c r="F242" s="35">
        <f t="shared" si="10"/>
        <v>0</v>
      </c>
      <c r="G242" s="53">
        <v>42</v>
      </c>
      <c r="H242" s="35">
        <f t="shared" si="11"/>
        <v>-9</v>
      </c>
      <c r="I242" s="53">
        <v>33</v>
      </c>
    </row>
    <row r="243" spans="1:11" ht="17.45" hidden="1" customHeight="1">
      <c r="A243" s="44">
        <v>2013813</v>
      </c>
      <c r="B243" s="45" t="s">
        <v>295</v>
      </c>
      <c r="C243" s="53">
        <v>0</v>
      </c>
      <c r="D243" s="35">
        <f t="shared" si="9"/>
        <v>0</v>
      </c>
      <c r="E243" s="53">
        <v>0</v>
      </c>
      <c r="F243" s="35">
        <f t="shared" si="10"/>
        <v>0</v>
      </c>
      <c r="G243" s="53">
        <v>0</v>
      </c>
      <c r="H243" s="35">
        <f t="shared" si="11"/>
        <v>0</v>
      </c>
      <c r="I243" s="53">
        <v>0</v>
      </c>
      <c r="K243">
        <v>2</v>
      </c>
    </row>
    <row r="244" spans="1:11" ht="17.45" hidden="1" customHeight="1">
      <c r="A244" s="44">
        <v>2013814</v>
      </c>
      <c r="B244" s="45" t="s">
        <v>296</v>
      </c>
      <c r="C244" s="53">
        <v>0</v>
      </c>
      <c r="D244" s="35">
        <f t="shared" si="9"/>
        <v>0</v>
      </c>
      <c r="E244" s="53">
        <v>0</v>
      </c>
      <c r="F244" s="35">
        <f t="shared" si="10"/>
        <v>0</v>
      </c>
      <c r="G244" s="53">
        <v>0</v>
      </c>
      <c r="H244" s="35">
        <f t="shared" si="11"/>
        <v>0</v>
      </c>
      <c r="I244" s="53">
        <v>0</v>
      </c>
      <c r="K244">
        <v>2</v>
      </c>
    </row>
    <row r="245" spans="1:11" ht="17.45" customHeight="1">
      <c r="A245" s="44">
        <v>2013815</v>
      </c>
      <c r="B245" s="45" t="s">
        <v>297</v>
      </c>
      <c r="C245" s="53">
        <v>0</v>
      </c>
      <c r="D245" s="35">
        <f t="shared" si="9"/>
        <v>0</v>
      </c>
      <c r="E245" s="53">
        <v>0</v>
      </c>
      <c r="F245" s="35">
        <f t="shared" si="10"/>
        <v>0</v>
      </c>
      <c r="G245" s="53">
        <v>0</v>
      </c>
      <c r="H245" s="35">
        <f t="shared" si="11"/>
        <v>5</v>
      </c>
      <c r="I245" s="53">
        <v>5</v>
      </c>
    </row>
    <row r="246" spans="1:11" ht="17.45" customHeight="1">
      <c r="A246" s="44">
        <v>2013816</v>
      </c>
      <c r="B246" s="45" t="s">
        <v>298</v>
      </c>
      <c r="C246" s="53">
        <v>0</v>
      </c>
      <c r="D246" s="35">
        <f t="shared" si="9"/>
        <v>0</v>
      </c>
      <c r="E246" s="53">
        <v>0</v>
      </c>
      <c r="F246" s="35">
        <f t="shared" si="10"/>
        <v>0</v>
      </c>
      <c r="G246" s="53">
        <v>0</v>
      </c>
      <c r="H246" s="35">
        <f t="shared" si="11"/>
        <v>1</v>
      </c>
      <c r="I246" s="53">
        <v>1</v>
      </c>
    </row>
    <row r="247" spans="1:11" ht="17.45" customHeight="1">
      <c r="A247" s="44">
        <v>2013850</v>
      </c>
      <c r="B247" s="45" t="s">
        <v>174</v>
      </c>
      <c r="C247" s="53">
        <v>77</v>
      </c>
      <c r="D247" s="35">
        <f t="shared" si="9"/>
        <v>0</v>
      </c>
      <c r="E247" s="53">
        <v>77</v>
      </c>
      <c r="F247" s="35">
        <f t="shared" si="10"/>
        <v>0</v>
      </c>
      <c r="G247" s="53">
        <v>77</v>
      </c>
      <c r="H247" s="35">
        <f t="shared" si="11"/>
        <v>-3</v>
      </c>
      <c r="I247" s="53">
        <v>74</v>
      </c>
    </row>
    <row r="248" spans="1:11" ht="17.45" customHeight="1">
      <c r="A248" s="44">
        <v>2013899</v>
      </c>
      <c r="B248" s="45" t="s">
        <v>299</v>
      </c>
      <c r="C248" s="53">
        <v>159</v>
      </c>
      <c r="D248" s="35">
        <f t="shared" si="9"/>
        <v>0</v>
      </c>
      <c r="E248" s="53">
        <v>159</v>
      </c>
      <c r="F248" s="35">
        <f t="shared" si="10"/>
        <v>0</v>
      </c>
      <c r="G248" s="53">
        <v>159</v>
      </c>
      <c r="H248" s="35">
        <f t="shared" si="11"/>
        <v>343</v>
      </c>
      <c r="I248" s="53">
        <v>502</v>
      </c>
    </row>
    <row r="249" spans="1:11" ht="17.45" customHeight="1">
      <c r="A249" s="47">
        <v>20199</v>
      </c>
      <c r="B249" s="47" t="s">
        <v>300</v>
      </c>
      <c r="C249" s="52">
        <v>9230</v>
      </c>
      <c r="D249" s="34">
        <f t="shared" si="9"/>
        <v>0</v>
      </c>
      <c r="E249" s="52">
        <f>SUM(E250:E251)</f>
        <v>9230</v>
      </c>
      <c r="F249" s="34">
        <f t="shared" si="10"/>
        <v>0</v>
      </c>
      <c r="G249" s="52">
        <f>SUM(G250:G251)</f>
        <v>9230</v>
      </c>
      <c r="H249" s="34">
        <f t="shared" si="11"/>
        <v>-6347</v>
      </c>
      <c r="I249" s="52">
        <f>SUM(I250:I251)</f>
        <v>2883</v>
      </c>
    </row>
    <row r="250" spans="1:11" ht="17.45" hidden="1" customHeight="1">
      <c r="A250" s="44">
        <v>2019901</v>
      </c>
      <c r="B250" s="45" t="s">
        <v>301</v>
      </c>
      <c r="C250" s="54">
        <v>0</v>
      </c>
      <c r="D250" s="35">
        <f t="shared" si="9"/>
        <v>0</v>
      </c>
      <c r="E250" s="54">
        <v>0</v>
      </c>
      <c r="F250" s="35">
        <f t="shared" si="10"/>
        <v>0</v>
      </c>
      <c r="G250" s="54">
        <v>0</v>
      </c>
      <c r="H250" s="35">
        <f t="shared" si="11"/>
        <v>0</v>
      </c>
      <c r="I250" s="54"/>
      <c r="K250">
        <v>2</v>
      </c>
    </row>
    <row r="251" spans="1:11" ht="17.45" customHeight="1">
      <c r="A251" s="44">
        <v>2019999</v>
      </c>
      <c r="B251" s="45" t="s">
        <v>302</v>
      </c>
      <c r="C251" s="53">
        <v>9230</v>
      </c>
      <c r="D251" s="35">
        <f t="shared" si="9"/>
        <v>0</v>
      </c>
      <c r="E251" s="53">
        <v>9230</v>
      </c>
      <c r="F251" s="35">
        <f t="shared" si="10"/>
        <v>0</v>
      </c>
      <c r="G251" s="53">
        <v>9230</v>
      </c>
      <c r="H251" s="35">
        <f t="shared" si="11"/>
        <v>-6347</v>
      </c>
      <c r="I251" s="53">
        <v>2883</v>
      </c>
    </row>
    <row r="252" spans="1:11" ht="17.45" hidden="1" customHeight="1">
      <c r="A252" s="47">
        <v>202</v>
      </c>
      <c r="B252" s="47" t="s">
        <v>303</v>
      </c>
      <c r="C252" s="55">
        <v>0</v>
      </c>
      <c r="D252" s="34">
        <f t="shared" si="9"/>
        <v>0</v>
      </c>
      <c r="E252" s="55">
        <v>0</v>
      </c>
      <c r="F252" s="34">
        <f t="shared" si="10"/>
        <v>0</v>
      </c>
      <c r="G252" s="55">
        <v>0</v>
      </c>
      <c r="H252" s="34">
        <f t="shared" si="11"/>
        <v>0</v>
      </c>
      <c r="I252" s="55"/>
      <c r="K252">
        <v>2</v>
      </c>
    </row>
    <row r="253" spans="1:11" ht="17.45" hidden="1" customHeight="1">
      <c r="A253" s="47">
        <v>20201</v>
      </c>
      <c r="B253" s="47" t="s">
        <v>304</v>
      </c>
      <c r="C253" s="55">
        <v>0</v>
      </c>
      <c r="D253" s="34">
        <f t="shared" si="9"/>
        <v>0</v>
      </c>
      <c r="E253" s="55">
        <v>0</v>
      </c>
      <c r="F253" s="34">
        <f t="shared" si="10"/>
        <v>0</v>
      </c>
      <c r="G253" s="55">
        <v>0</v>
      </c>
      <c r="H253" s="34">
        <f t="shared" si="11"/>
        <v>0</v>
      </c>
      <c r="I253" s="55"/>
      <c r="K253">
        <v>2</v>
      </c>
    </row>
    <row r="254" spans="1:11" ht="17.45" hidden="1" customHeight="1">
      <c r="A254" s="44">
        <v>2020101</v>
      </c>
      <c r="B254" s="45" t="s">
        <v>165</v>
      </c>
      <c r="C254" s="54">
        <v>0</v>
      </c>
      <c r="D254" s="35">
        <f t="shared" si="9"/>
        <v>0</v>
      </c>
      <c r="E254" s="54">
        <v>0</v>
      </c>
      <c r="F254" s="35">
        <f t="shared" si="10"/>
        <v>0</v>
      </c>
      <c r="G254" s="54">
        <v>0</v>
      </c>
      <c r="H254" s="35">
        <f t="shared" si="11"/>
        <v>0</v>
      </c>
      <c r="I254" s="54"/>
      <c r="K254">
        <v>2</v>
      </c>
    </row>
    <row r="255" spans="1:11" ht="17.45" hidden="1" customHeight="1">
      <c r="A255" s="44">
        <v>2020102</v>
      </c>
      <c r="B255" s="45" t="s">
        <v>166</v>
      </c>
      <c r="C255" s="54">
        <v>0</v>
      </c>
      <c r="D255" s="35">
        <f t="shared" si="9"/>
        <v>0</v>
      </c>
      <c r="E255" s="54">
        <v>0</v>
      </c>
      <c r="F255" s="35">
        <f t="shared" si="10"/>
        <v>0</v>
      </c>
      <c r="G255" s="54">
        <v>0</v>
      </c>
      <c r="H255" s="35">
        <f t="shared" si="11"/>
        <v>0</v>
      </c>
      <c r="I255" s="54"/>
      <c r="K255">
        <v>2</v>
      </c>
    </row>
    <row r="256" spans="1:11" ht="17.45" hidden="1" customHeight="1">
      <c r="A256" s="44">
        <v>2020103</v>
      </c>
      <c r="B256" s="45" t="s">
        <v>167</v>
      </c>
      <c r="C256" s="54">
        <v>0</v>
      </c>
      <c r="D256" s="35">
        <f t="shared" si="9"/>
        <v>0</v>
      </c>
      <c r="E256" s="54">
        <v>0</v>
      </c>
      <c r="F256" s="35">
        <f t="shared" si="10"/>
        <v>0</v>
      </c>
      <c r="G256" s="54">
        <v>0</v>
      </c>
      <c r="H256" s="35">
        <f t="shared" si="11"/>
        <v>0</v>
      </c>
      <c r="I256" s="54"/>
      <c r="K256">
        <v>2</v>
      </c>
    </row>
    <row r="257" spans="1:11" ht="17.45" hidden="1" customHeight="1">
      <c r="A257" s="44">
        <v>2020104</v>
      </c>
      <c r="B257" s="45" t="s">
        <v>271</v>
      </c>
      <c r="C257" s="54">
        <v>0</v>
      </c>
      <c r="D257" s="35">
        <f t="shared" si="9"/>
        <v>0</v>
      </c>
      <c r="E257" s="54">
        <v>0</v>
      </c>
      <c r="F257" s="35">
        <f t="shared" si="10"/>
        <v>0</v>
      </c>
      <c r="G257" s="54">
        <v>0</v>
      </c>
      <c r="H257" s="35">
        <f t="shared" si="11"/>
        <v>0</v>
      </c>
      <c r="I257" s="54"/>
      <c r="K257">
        <v>2</v>
      </c>
    </row>
    <row r="258" spans="1:11" ht="17.45" hidden="1" customHeight="1">
      <c r="A258" s="44">
        <v>2020150</v>
      </c>
      <c r="B258" s="45" t="s">
        <v>174</v>
      </c>
      <c r="C258" s="54">
        <v>0</v>
      </c>
      <c r="D258" s="35">
        <f t="shared" si="9"/>
        <v>0</v>
      </c>
      <c r="E258" s="54">
        <v>0</v>
      </c>
      <c r="F258" s="35">
        <f t="shared" si="10"/>
        <v>0</v>
      </c>
      <c r="G258" s="54">
        <v>0</v>
      </c>
      <c r="H258" s="35">
        <f t="shared" si="11"/>
        <v>0</v>
      </c>
      <c r="I258" s="54"/>
      <c r="K258">
        <v>2</v>
      </c>
    </row>
    <row r="259" spans="1:11" ht="17.45" hidden="1" customHeight="1">
      <c r="A259" s="44">
        <v>2020199</v>
      </c>
      <c r="B259" s="45" t="s">
        <v>305</v>
      </c>
      <c r="C259" s="54">
        <v>0</v>
      </c>
      <c r="D259" s="35">
        <f t="shared" si="9"/>
        <v>0</v>
      </c>
      <c r="E259" s="54">
        <v>0</v>
      </c>
      <c r="F259" s="35">
        <f t="shared" si="10"/>
        <v>0</v>
      </c>
      <c r="G259" s="54">
        <v>0</v>
      </c>
      <c r="H259" s="35">
        <f t="shared" si="11"/>
        <v>0</v>
      </c>
      <c r="I259" s="54"/>
      <c r="K259">
        <v>2</v>
      </c>
    </row>
    <row r="260" spans="1:11" ht="17.45" hidden="1" customHeight="1">
      <c r="A260" s="47">
        <v>20202</v>
      </c>
      <c r="B260" s="47" t="s">
        <v>306</v>
      </c>
      <c r="C260" s="55">
        <v>0</v>
      </c>
      <c r="D260" s="34">
        <f t="shared" si="9"/>
        <v>0</v>
      </c>
      <c r="E260" s="55">
        <v>0</v>
      </c>
      <c r="F260" s="34">
        <f t="shared" si="10"/>
        <v>0</v>
      </c>
      <c r="G260" s="55">
        <v>0</v>
      </c>
      <c r="H260" s="34">
        <f t="shared" si="11"/>
        <v>0</v>
      </c>
      <c r="I260" s="55"/>
      <c r="K260">
        <v>2</v>
      </c>
    </row>
    <row r="261" spans="1:11" ht="17.45" hidden="1" customHeight="1">
      <c r="A261" s="44">
        <v>2020201</v>
      </c>
      <c r="B261" s="45" t="s">
        <v>307</v>
      </c>
      <c r="C261" s="54">
        <v>0</v>
      </c>
      <c r="D261" s="35">
        <f t="shared" si="9"/>
        <v>0</v>
      </c>
      <c r="E261" s="54">
        <v>0</v>
      </c>
      <c r="F261" s="35">
        <f t="shared" si="10"/>
        <v>0</v>
      </c>
      <c r="G261" s="54">
        <v>0</v>
      </c>
      <c r="H261" s="35">
        <f t="shared" si="11"/>
        <v>0</v>
      </c>
      <c r="I261" s="54"/>
      <c r="K261">
        <v>2</v>
      </c>
    </row>
    <row r="262" spans="1:11" ht="17.45" hidden="1" customHeight="1">
      <c r="A262" s="44">
        <v>2020202</v>
      </c>
      <c r="B262" s="45" t="s">
        <v>308</v>
      </c>
      <c r="C262" s="54">
        <v>0</v>
      </c>
      <c r="D262" s="35">
        <f t="shared" si="9"/>
        <v>0</v>
      </c>
      <c r="E262" s="54">
        <v>0</v>
      </c>
      <c r="F262" s="35">
        <f t="shared" si="10"/>
        <v>0</v>
      </c>
      <c r="G262" s="54">
        <v>0</v>
      </c>
      <c r="H262" s="35">
        <f t="shared" si="11"/>
        <v>0</v>
      </c>
      <c r="I262" s="54"/>
      <c r="K262">
        <v>2</v>
      </c>
    </row>
    <row r="263" spans="1:11" ht="17.45" hidden="1" customHeight="1">
      <c r="A263" s="47">
        <v>20203</v>
      </c>
      <c r="B263" s="47" t="s">
        <v>309</v>
      </c>
      <c r="C263" s="55">
        <v>0</v>
      </c>
      <c r="D263" s="34">
        <f t="shared" si="9"/>
        <v>0</v>
      </c>
      <c r="E263" s="55">
        <v>0</v>
      </c>
      <c r="F263" s="34">
        <f t="shared" si="10"/>
        <v>0</v>
      </c>
      <c r="G263" s="55">
        <v>0</v>
      </c>
      <c r="H263" s="34">
        <f t="shared" si="11"/>
        <v>0</v>
      </c>
      <c r="I263" s="55"/>
      <c r="K263">
        <v>2</v>
      </c>
    </row>
    <row r="264" spans="1:11" ht="17.45" hidden="1" customHeight="1">
      <c r="A264" s="44">
        <v>2020304</v>
      </c>
      <c r="B264" s="45" t="s">
        <v>310</v>
      </c>
      <c r="C264" s="54">
        <v>0</v>
      </c>
      <c r="D264" s="35">
        <f t="shared" ref="D264:D327" si="12">E264-C264</f>
        <v>0</v>
      </c>
      <c r="E264" s="54">
        <v>0</v>
      </c>
      <c r="F264" s="35">
        <f t="shared" ref="F264:F327" si="13">G264-E264</f>
        <v>0</v>
      </c>
      <c r="G264" s="54">
        <v>0</v>
      </c>
      <c r="H264" s="35">
        <f t="shared" ref="H264:H327" si="14">I264-G264</f>
        <v>0</v>
      </c>
      <c r="I264" s="54"/>
      <c r="K264">
        <v>2</v>
      </c>
    </row>
    <row r="265" spans="1:11" ht="17.45" hidden="1" customHeight="1">
      <c r="A265" s="44">
        <v>2020306</v>
      </c>
      <c r="B265" s="45" t="s">
        <v>311</v>
      </c>
      <c r="C265" s="54">
        <v>0</v>
      </c>
      <c r="D265" s="35">
        <f t="shared" si="12"/>
        <v>0</v>
      </c>
      <c r="E265" s="54">
        <v>0</v>
      </c>
      <c r="F265" s="35">
        <f t="shared" si="13"/>
        <v>0</v>
      </c>
      <c r="G265" s="54">
        <v>0</v>
      </c>
      <c r="H265" s="35">
        <f t="shared" si="14"/>
        <v>0</v>
      </c>
      <c r="I265" s="54"/>
      <c r="K265">
        <v>2</v>
      </c>
    </row>
    <row r="266" spans="1:11" ht="17.45" hidden="1" customHeight="1">
      <c r="A266" s="47">
        <v>20204</v>
      </c>
      <c r="B266" s="47" t="s">
        <v>312</v>
      </c>
      <c r="C266" s="55">
        <v>0</v>
      </c>
      <c r="D266" s="34">
        <f t="shared" si="12"/>
        <v>0</v>
      </c>
      <c r="E266" s="55">
        <v>0</v>
      </c>
      <c r="F266" s="34">
        <f t="shared" si="13"/>
        <v>0</v>
      </c>
      <c r="G266" s="55">
        <v>0</v>
      </c>
      <c r="H266" s="34">
        <f t="shared" si="14"/>
        <v>0</v>
      </c>
      <c r="I266" s="55"/>
      <c r="K266">
        <v>2</v>
      </c>
    </row>
    <row r="267" spans="1:11" ht="17.45" hidden="1" customHeight="1">
      <c r="A267" s="44">
        <v>2020401</v>
      </c>
      <c r="B267" s="45" t="s">
        <v>313</v>
      </c>
      <c r="C267" s="54">
        <v>0</v>
      </c>
      <c r="D267" s="35">
        <f t="shared" si="12"/>
        <v>0</v>
      </c>
      <c r="E267" s="54">
        <v>0</v>
      </c>
      <c r="F267" s="35">
        <f t="shared" si="13"/>
        <v>0</v>
      </c>
      <c r="G267" s="54">
        <v>0</v>
      </c>
      <c r="H267" s="35">
        <f t="shared" si="14"/>
        <v>0</v>
      </c>
      <c r="I267" s="54"/>
      <c r="K267">
        <v>2</v>
      </c>
    </row>
    <row r="268" spans="1:11" ht="17.45" hidden="1" customHeight="1">
      <c r="A268" s="44">
        <v>2020402</v>
      </c>
      <c r="B268" s="45" t="s">
        <v>314</v>
      </c>
      <c r="C268" s="54">
        <v>0</v>
      </c>
      <c r="D268" s="35">
        <f t="shared" si="12"/>
        <v>0</v>
      </c>
      <c r="E268" s="54">
        <v>0</v>
      </c>
      <c r="F268" s="35">
        <f t="shared" si="13"/>
        <v>0</v>
      </c>
      <c r="G268" s="54">
        <v>0</v>
      </c>
      <c r="H268" s="35">
        <f t="shared" si="14"/>
        <v>0</v>
      </c>
      <c r="I268" s="54"/>
      <c r="K268">
        <v>2</v>
      </c>
    </row>
    <row r="269" spans="1:11" ht="17.45" hidden="1" customHeight="1">
      <c r="A269" s="44">
        <v>2020403</v>
      </c>
      <c r="B269" s="45" t="s">
        <v>315</v>
      </c>
      <c r="C269" s="54">
        <v>0</v>
      </c>
      <c r="D269" s="35">
        <f t="shared" si="12"/>
        <v>0</v>
      </c>
      <c r="E269" s="54">
        <v>0</v>
      </c>
      <c r="F269" s="35">
        <f t="shared" si="13"/>
        <v>0</v>
      </c>
      <c r="G269" s="54">
        <v>0</v>
      </c>
      <c r="H269" s="35">
        <f t="shared" si="14"/>
        <v>0</v>
      </c>
      <c r="I269" s="54"/>
      <c r="K269">
        <v>2</v>
      </c>
    </row>
    <row r="270" spans="1:11" ht="17.45" hidden="1" customHeight="1">
      <c r="A270" s="44">
        <v>2020404</v>
      </c>
      <c r="B270" s="45" t="s">
        <v>316</v>
      </c>
      <c r="C270" s="54">
        <v>0</v>
      </c>
      <c r="D270" s="35">
        <f t="shared" si="12"/>
        <v>0</v>
      </c>
      <c r="E270" s="54">
        <v>0</v>
      </c>
      <c r="F270" s="35">
        <f t="shared" si="13"/>
        <v>0</v>
      </c>
      <c r="G270" s="54">
        <v>0</v>
      </c>
      <c r="H270" s="35">
        <f t="shared" si="14"/>
        <v>0</v>
      </c>
      <c r="I270" s="54"/>
      <c r="K270">
        <v>2</v>
      </c>
    </row>
    <row r="271" spans="1:11" ht="17.45" hidden="1" customHeight="1">
      <c r="A271" s="44">
        <v>2020499</v>
      </c>
      <c r="B271" s="45" t="s">
        <v>317</v>
      </c>
      <c r="C271" s="54">
        <v>0</v>
      </c>
      <c r="D271" s="35">
        <f t="shared" si="12"/>
        <v>0</v>
      </c>
      <c r="E271" s="54">
        <v>0</v>
      </c>
      <c r="F271" s="35">
        <f t="shared" si="13"/>
        <v>0</v>
      </c>
      <c r="G271" s="54">
        <v>0</v>
      </c>
      <c r="H271" s="35">
        <f t="shared" si="14"/>
        <v>0</v>
      </c>
      <c r="I271" s="54"/>
      <c r="K271">
        <v>2</v>
      </c>
    </row>
    <row r="272" spans="1:11" ht="17.45" hidden="1" customHeight="1">
      <c r="A272" s="47">
        <v>20205</v>
      </c>
      <c r="B272" s="47" t="s">
        <v>318</v>
      </c>
      <c r="C272" s="55">
        <v>0</v>
      </c>
      <c r="D272" s="34">
        <f t="shared" si="12"/>
        <v>0</v>
      </c>
      <c r="E272" s="55">
        <v>0</v>
      </c>
      <c r="F272" s="34">
        <f t="shared" si="13"/>
        <v>0</v>
      </c>
      <c r="G272" s="55">
        <v>0</v>
      </c>
      <c r="H272" s="34">
        <f t="shared" si="14"/>
        <v>0</v>
      </c>
      <c r="I272" s="55"/>
      <c r="K272">
        <v>2</v>
      </c>
    </row>
    <row r="273" spans="1:11" ht="17.45" hidden="1" customHeight="1">
      <c r="A273" s="44">
        <v>2020503</v>
      </c>
      <c r="B273" s="45" t="s">
        <v>319</v>
      </c>
      <c r="C273" s="54">
        <v>0</v>
      </c>
      <c r="D273" s="35">
        <f t="shared" si="12"/>
        <v>0</v>
      </c>
      <c r="E273" s="54">
        <v>0</v>
      </c>
      <c r="F273" s="35">
        <f t="shared" si="13"/>
        <v>0</v>
      </c>
      <c r="G273" s="54">
        <v>0</v>
      </c>
      <c r="H273" s="35">
        <f t="shared" si="14"/>
        <v>0</v>
      </c>
      <c r="I273" s="54"/>
      <c r="K273">
        <v>2</v>
      </c>
    </row>
    <row r="274" spans="1:11" ht="17.45" hidden="1" customHeight="1">
      <c r="A274" s="44">
        <v>2020504</v>
      </c>
      <c r="B274" s="45" t="s">
        <v>320</v>
      </c>
      <c r="C274" s="54">
        <v>0</v>
      </c>
      <c r="D274" s="35">
        <f t="shared" si="12"/>
        <v>0</v>
      </c>
      <c r="E274" s="54">
        <v>0</v>
      </c>
      <c r="F274" s="35">
        <f t="shared" si="13"/>
        <v>0</v>
      </c>
      <c r="G274" s="54">
        <v>0</v>
      </c>
      <c r="H274" s="35">
        <f t="shared" si="14"/>
        <v>0</v>
      </c>
      <c r="I274" s="54"/>
      <c r="K274">
        <v>2</v>
      </c>
    </row>
    <row r="275" spans="1:11" ht="17.45" hidden="1" customHeight="1">
      <c r="A275" s="44">
        <v>2020505</v>
      </c>
      <c r="B275" s="45" t="s">
        <v>321</v>
      </c>
      <c r="C275" s="54">
        <v>0</v>
      </c>
      <c r="D275" s="35">
        <f t="shared" si="12"/>
        <v>0</v>
      </c>
      <c r="E275" s="54">
        <v>0</v>
      </c>
      <c r="F275" s="35">
        <f t="shared" si="13"/>
        <v>0</v>
      </c>
      <c r="G275" s="54">
        <v>0</v>
      </c>
      <c r="H275" s="35">
        <f t="shared" si="14"/>
        <v>0</v>
      </c>
      <c r="I275" s="54"/>
      <c r="K275">
        <v>2</v>
      </c>
    </row>
    <row r="276" spans="1:11" ht="17.45" hidden="1" customHeight="1">
      <c r="A276" s="44">
        <v>2020599</v>
      </c>
      <c r="B276" s="45" t="s">
        <v>322</v>
      </c>
      <c r="C276" s="54">
        <v>0</v>
      </c>
      <c r="D276" s="35">
        <f t="shared" si="12"/>
        <v>0</v>
      </c>
      <c r="E276" s="54">
        <v>0</v>
      </c>
      <c r="F276" s="35">
        <f t="shared" si="13"/>
        <v>0</v>
      </c>
      <c r="G276" s="54">
        <v>0</v>
      </c>
      <c r="H276" s="35">
        <f t="shared" si="14"/>
        <v>0</v>
      </c>
      <c r="I276" s="54"/>
      <c r="K276">
        <v>2</v>
      </c>
    </row>
    <row r="277" spans="1:11" ht="17.45" hidden="1" customHeight="1">
      <c r="A277" s="47">
        <v>20206</v>
      </c>
      <c r="B277" s="47" t="s">
        <v>323</v>
      </c>
      <c r="C277" s="55">
        <v>0</v>
      </c>
      <c r="D277" s="34">
        <f t="shared" si="12"/>
        <v>0</v>
      </c>
      <c r="E277" s="55">
        <v>0</v>
      </c>
      <c r="F277" s="34">
        <f t="shared" si="13"/>
        <v>0</v>
      </c>
      <c r="G277" s="55">
        <v>0</v>
      </c>
      <c r="H277" s="34">
        <f t="shared" si="14"/>
        <v>0</v>
      </c>
      <c r="I277" s="55"/>
      <c r="K277">
        <v>2</v>
      </c>
    </row>
    <row r="278" spans="1:11" ht="17.45" hidden="1" customHeight="1">
      <c r="A278" s="44">
        <v>2020601</v>
      </c>
      <c r="B278" s="45" t="s">
        <v>324</v>
      </c>
      <c r="C278" s="54">
        <v>0</v>
      </c>
      <c r="D278" s="35">
        <f t="shared" si="12"/>
        <v>0</v>
      </c>
      <c r="E278" s="54">
        <v>0</v>
      </c>
      <c r="F278" s="35">
        <f t="shared" si="13"/>
        <v>0</v>
      </c>
      <c r="G278" s="54">
        <v>0</v>
      </c>
      <c r="H278" s="35">
        <f t="shared" si="14"/>
        <v>0</v>
      </c>
      <c r="I278" s="54"/>
      <c r="K278">
        <v>2</v>
      </c>
    </row>
    <row r="279" spans="1:11" ht="17.45" hidden="1" customHeight="1">
      <c r="A279" s="47">
        <v>20207</v>
      </c>
      <c r="B279" s="47" t="s">
        <v>325</v>
      </c>
      <c r="C279" s="55">
        <v>0</v>
      </c>
      <c r="D279" s="34">
        <f t="shared" si="12"/>
        <v>0</v>
      </c>
      <c r="E279" s="55">
        <v>0</v>
      </c>
      <c r="F279" s="34">
        <f t="shared" si="13"/>
        <v>0</v>
      </c>
      <c r="G279" s="55">
        <v>0</v>
      </c>
      <c r="H279" s="34">
        <f t="shared" si="14"/>
        <v>0</v>
      </c>
      <c r="I279" s="55"/>
      <c r="K279">
        <v>2</v>
      </c>
    </row>
    <row r="280" spans="1:11" ht="17.45" hidden="1" customHeight="1">
      <c r="A280" s="44">
        <v>2020701</v>
      </c>
      <c r="B280" s="45" t="s">
        <v>326</v>
      </c>
      <c r="C280" s="54">
        <v>0</v>
      </c>
      <c r="D280" s="35">
        <f t="shared" si="12"/>
        <v>0</v>
      </c>
      <c r="E280" s="54">
        <v>0</v>
      </c>
      <c r="F280" s="35">
        <f t="shared" si="13"/>
        <v>0</v>
      </c>
      <c r="G280" s="54">
        <v>0</v>
      </c>
      <c r="H280" s="35">
        <f t="shared" si="14"/>
        <v>0</v>
      </c>
      <c r="I280" s="54"/>
      <c r="K280">
        <v>2</v>
      </c>
    </row>
    <row r="281" spans="1:11" ht="17.45" hidden="1" customHeight="1">
      <c r="A281" s="44">
        <v>2020702</v>
      </c>
      <c r="B281" s="45" t="s">
        <v>327</v>
      </c>
      <c r="C281" s="54">
        <v>0</v>
      </c>
      <c r="D281" s="35">
        <f t="shared" si="12"/>
        <v>0</v>
      </c>
      <c r="E281" s="54">
        <v>0</v>
      </c>
      <c r="F281" s="35">
        <f t="shared" si="13"/>
        <v>0</v>
      </c>
      <c r="G281" s="54">
        <v>0</v>
      </c>
      <c r="H281" s="35">
        <f t="shared" si="14"/>
        <v>0</v>
      </c>
      <c r="I281" s="54"/>
      <c r="K281">
        <v>2</v>
      </c>
    </row>
    <row r="282" spans="1:11" ht="17.45" hidden="1" customHeight="1">
      <c r="A282" s="44">
        <v>2020703</v>
      </c>
      <c r="B282" s="45" t="s">
        <v>328</v>
      </c>
      <c r="C282" s="54">
        <v>0</v>
      </c>
      <c r="D282" s="35">
        <f t="shared" si="12"/>
        <v>0</v>
      </c>
      <c r="E282" s="54">
        <v>0</v>
      </c>
      <c r="F282" s="35">
        <f t="shared" si="13"/>
        <v>0</v>
      </c>
      <c r="G282" s="54">
        <v>0</v>
      </c>
      <c r="H282" s="35">
        <f t="shared" si="14"/>
        <v>0</v>
      </c>
      <c r="I282" s="54"/>
      <c r="K282">
        <v>2</v>
      </c>
    </row>
    <row r="283" spans="1:11" ht="17.45" hidden="1" customHeight="1">
      <c r="A283" s="44">
        <v>2020799</v>
      </c>
      <c r="B283" s="45" t="s">
        <v>329</v>
      </c>
      <c r="C283" s="54">
        <v>0</v>
      </c>
      <c r="D283" s="35">
        <f t="shared" si="12"/>
        <v>0</v>
      </c>
      <c r="E283" s="54">
        <v>0</v>
      </c>
      <c r="F283" s="35">
        <f t="shared" si="13"/>
        <v>0</v>
      </c>
      <c r="G283" s="54">
        <v>0</v>
      </c>
      <c r="H283" s="35">
        <f t="shared" si="14"/>
        <v>0</v>
      </c>
      <c r="I283" s="54"/>
      <c r="K283">
        <v>2</v>
      </c>
    </row>
    <row r="284" spans="1:11" ht="17.45" hidden="1" customHeight="1">
      <c r="A284" s="47">
        <v>20208</v>
      </c>
      <c r="B284" s="47" t="s">
        <v>330</v>
      </c>
      <c r="C284" s="55">
        <v>0</v>
      </c>
      <c r="D284" s="34">
        <f t="shared" si="12"/>
        <v>0</v>
      </c>
      <c r="E284" s="55">
        <v>0</v>
      </c>
      <c r="F284" s="34">
        <f t="shared" si="13"/>
        <v>0</v>
      </c>
      <c r="G284" s="55">
        <v>0</v>
      </c>
      <c r="H284" s="34">
        <f t="shared" si="14"/>
        <v>0</v>
      </c>
      <c r="I284" s="55"/>
      <c r="K284">
        <v>2</v>
      </c>
    </row>
    <row r="285" spans="1:11" ht="17.45" hidden="1" customHeight="1">
      <c r="A285" s="44">
        <v>2020801</v>
      </c>
      <c r="B285" s="45" t="s">
        <v>165</v>
      </c>
      <c r="C285" s="54">
        <v>0</v>
      </c>
      <c r="D285" s="35">
        <f t="shared" si="12"/>
        <v>0</v>
      </c>
      <c r="E285" s="54">
        <v>0</v>
      </c>
      <c r="F285" s="35">
        <f t="shared" si="13"/>
        <v>0</v>
      </c>
      <c r="G285" s="54">
        <v>0</v>
      </c>
      <c r="H285" s="35">
        <f t="shared" si="14"/>
        <v>0</v>
      </c>
      <c r="I285" s="54"/>
      <c r="K285">
        <v>2</v>
      </c>
    </row>
    <row r="286" spans="1:11" ht="17.45" hidden="1" customHeight="1">
      <c r="A286" s="44">
        <v>2020802</v>
      </c>
      <c r="B286" s="45" t="s">
        <v>166</v>
      </c>
      <c r="C286" s="54">
        <v>0</v>
      </c>
      <c r="D286" s="35">
        <f t="shared" si="12"/>
        <v>0</v>
      </c>
      <c r="E286" s="54">
        <v>0</v>
      </c>
      <c r="F286" s="35">
        <f t="shared" si="13"/>
        <v>0</v>
      </c>
      <c r="G286" s="54">
        <v>0</v>
      </c>
      <c r="H286" s="35">
        <f t="shared" si="14"/>
        <v>0</v>
      </c>
      <c r="I286" s="54"/>
      <c r="K286">
        <v>2</v>
      </c>
    </row>
    <row r="287" spans="1:11" ht="17.45" hidden="1" customHeight="1">
      <c r="A287" s="44">
        <v>2020803</v>
      </c>
      <c r="B287" s="45" t="s">
        <v>167</v>
      </c>
      <c r="C287" s="54">
        <v>0</v>
      </c>
      <c r="D287" s="35">
        <f t="shared" si="12"/>
        <v>0</v>
      </c>
      <c r="E287" s="54">
        <v>0</v>
      </c>
      <c r="F287" s="35">
        <f t="shared" si="13"/>
        <v>0</v>
      </c>
      <c r="G287" s="54">
        <v>0</v>
      </c>
      <c r="H287" s="35">
        <f t="shared" si="14"/>
        <v>0</v>
      </c>
      <c r="I287" s="54"/>
      <c r="K287">
        <v>2</v>
      </c>
    </row>
    <row r="288" spans="1:11" ht="17.45" hidden="1" customHeight="1">
      <c r="A288" s="44">
        <v>2020850</v>
      </c>
      <c r="B288" s="45" t="s">
        <v>174</v>
      </c>
      <c r="C288" s="54">
        <v>0</v>
      </c>
      <c r="D288" s="35">
        <f t="shared" si="12"/>
        <v>0</v>
      </c>
      <c r="E288" s="54">
        <v>0</v>
      </c>
      <c r="F288" s="35">
        <f t="shared" si="13"/>
        <v>0</v>
      </c>
      <c r="G288" s="54">
        <v>0</v>
      </c>
      <c r="H288" s="35">
        <f t="shared" si="14"/>
        <v>0</v>
      </c>
      <c r="I288" s="54"/>
      <c r="K288">
        <v>2</v>
      </c>
    </row>
    <row r="289" spans="1:11" ht="17.45" hidden="1" customHeight="1">
      <c r="A289" s="44">
        <v>2020899</v>
      </c>
      <c r="B289" s="45" t="s">
        <v>331</v>
      </c>
      <c r="C289" s="54">
        <v>0</v>
      </c>
      <c r="D289" s="35">
        <f t="shared" si="12"/>
        <v>0</v>
      </c>
      <c r="E289" s="54">
        <v>0</v>
      </c>
      <c r="F289" s="35">
        <f t="shared" si="13"/>
        <v>0</v>
      </c>
      <c r="G289" s="54">
        <v>0</v>
      </c>
      <c r="H289" s="35">
        <f t="shared" si="14"/>
        <v>0</v>
      </c>
      <c r="I289" s="54"/>
      <c r="K289">
        <v>2</v>
      </c>
    </row>
    <row r="290" spans="1:11" ht="17.45" hidden="1" customHeight="1">
      <c r="A290" s="47">
        <v>20299</v>
      </c>
      <c r="B290" s="47" t="s">
        <v>332</v>
      </c>
      <c r="C290" s="55">
        <v>0</v>
      </c>
      <c r="D290" s="34">
        <f t="shared" si="12"/>
        <v>0</v>
      </c>
      <c r="E290" s="55">
        <v>0</v>
      </c>
      <c r="F290" s="34">
        <f t="shared" si="13"/>
        <v>0</v>
      </c>
      <c r="G290" s="55">
        <v>0</v>
      </c>
      <c r="H290" s="34">
        <f t="shared" si="14"/>
        <v>0</v>
      </c>
      <c r="I290" s="55"/>
      <c r="K290">
        <v>2</v>
      </c>
    </row>
    <row r="291" spans="1:11" ht="17.45" hidden="1" customHeight="1">
      <c r="A291" s="44">
        <v>2029901</v>
      </c>
      <c r="B291" s="45" t="s">
        <v>333</v>
      </c>
      <c r="C291" s="54">
        <v>0</v>
      </c>
      <c r="D291" s="35">
        <f t="shared" si="12"/>
        <v>0</v>
      </c>
      <c r="E291" s="54">
        <v>0</v>
      </c>
      <c r="F291" s="35">
        <f t="shared" si="13"/>
        <v>0</v>
      </c>
      <c r="G291" s="54">
        <v>0</v>
      </c>
      <c r="H291" s="35">
        <f t="shared" si="14"/>
        <v>0</v>
      </c>
      <c r="I291" s="54"/>
      <c r="K291">
        <v>2</v>
      </c>
    </row>
    <row r="292" spans="1:11" ht="17.45" customHeight="1">
      <c r="A292" s="47">
        <v>203</v>
      </c>
      <c r="B292" s="47" t="s">
        <v>334</v>
      </c>
      <c r="C292" s="52">
        <v>982</v>
      </c>
      <c r="D292" s="34">
        <f t="shared" si="12"/>
        <v>0</v>
      </c>
      <c r="E292" s="52">
        <f>E293+E295+E297+E299+E309</f>
        <v>982</v>
      </c>
      <c r="F292" s="34">
        <f t="shared" si="13"/>
        <v>0</v>
      </c>
      <c r="G292" s="52">
        <f>G293+G295+G297+G299+G309</f>
        <v>982</v>
      </c>
      <c r="H292" s="34">
        <f t="shared" si="14"/>
        <v>-100</v>
      </c>
      <c r="I292" s="52">
        <f>I293+I295+I297+I299+I309</f>
        <v>882</v>
      </c>
    </row>
    <row r="293" spans="1:11" ht="17.45" hidden="1" customHeight="1">
      <c r="A293" s="47">
        <v>20301</v>
      </c>
      <c r="B293" s="47" t="s">
        <v>335</v>
      </c>
      <c r="C293" s="55">
        <v>0</v>
      </c>
      <c r="D293" s="34">
        <f t="shared" si="12"/>
        <v>0</v>
      </c>
      <c r="E293" s="55">
        <f>E294</f>
        <v>0</v>
      </c>
      <c r="F293" s="34">
        <f t="shared" si="13"/>
        <v>0</v>
      </c>
      <c r="G293" s="55">
        <f>G294</f>
        <v>0</v>
      </c>
      <c r="H293" s="34">
        <f t="shared" si="14"/>
        <v>0</v>
      </c>
      <c r="I293" s="55">
        <f>I294</f>
        <v>0</v>
      </c>
      <c r="K293">
        <v>2</v>
      </c>
    </row>
    <row r="294" spans="1:11" ht="17.45" hidden="1" customHeight="1">
      <c r="A294" s="44">
        <v>2030101</v>
      </c>
      <c r="B294" s="45" t="s">
        <v>336</v>
      </c>
      <c r="C294" s="54">
        <v>0</v>
      </c>
      <c r="D294" s="35">
        <f t="shared" si="12"/>
        <v>0</v>
      </c>
      <c r="E294" s="54">
        <v>0</v>
      </c>
      <c r="F294" s="35">
        <f t="shared" si="13"/>
        <v>0</v>
      </c>
      <c r="G294" s="54">
        <v>0</v>
      </c>
      <c r="H294" s="35">
        <f t="shared" si="14"/>
        <v>0</v>
      </c>
      <c r="I294" s="54"/>
      <c r="K294">
        <v>2</v>
      </c>
    </row>
    <row r="295" spans="1:11" ht="17.45" hidden="1" customHeight="1">
      <c r="A295" s="47">
        <v>20304</v>
      </c>
      <c r="B295" s="47" t="s">
        <v>337</v>
      </c>
      <c r="C295" s="55">
        <v>0</v>
      </c>
      <c r="D295" s="34">
        <f t="shared" si="12"/>
        <v>0</v>
      </c>
      <c r="E295" s="55">
        <f>E296</f>
        <v>0</v>
      </c>
      <c r="F295" s="34">
        <f t="shared" si="13"/>
        <v>0</v>
      </c>
      <c r="G295" s="55">
        <f>G296</f>
        <v>0</v>
      </c>
      <c r="H295" s="34">
        <f t="shared" si="14"/>
        <v>0</v>
      </c>
      <c r="I295" s="55">
        <f>I296</f>
        <v>0</v>
      </c>
      <c r="K295">
        <v>2</v>
      </c>
    </row>
    <row r="296" spans="1:11" ht="17.45" hidden="1" customHeight="1">
      <c r="A296" s="44">
        <v>2030401</v>
      </c>
      <c r="B296" s="45" t="s">
        <v>338</v>
      </c>
      <c r="C296" s="54">
        <v>0</v>
      </c>
      <c r="D296" s="35">
        <f t="shared" si="12"/>
        <v>0</v>
      </c>
      <c r="E296" s="54">
        <v>0</v>
      </c>
      <c r="F296" s="35">
        <f t="shared" si="13"/>
        <v>0</v>
      </c>
      <c r="G296" s="54">
        <v>0</v>
      </c>
      <c r="H296" s="35">
        <f t="shared" si="14"/>
        <v>0</v>
      </c>
      <c r="I296" s="54"/>
      <c r="K296">
        <v>2</v>
      </c>
    </row>
    <row r="297" spans="1:11" ht="17.45" hidden="1" customHeight="1">
      <c r="A297" s="47">
        <v>20305</v>
      </c>
      <c r="B297" s="47" t="s">
        <v>339</v>
      </c>
      <c r="C297" s="55">
        <v>0</v>
      </c>
      <c r="D297" s="34">
        <f t="shared" si="12"/>
        <v>0</v>
      </c>
      <c r="E297" s="55">
        <f>E298</f>
        <v>0</v>
      </c>
      <c r="F297" s="34">
        <f t="shared" si="13"/>
        <v>0</v>
      </c>
      <c r="G297" s="55">
        <f>G298</f>
        <v>0</v>
      </c>
      <c r="H297" s="34">
        <f t="shared" si="14"/>
        <v>0</v>
      </c>
      <c r="I297" s="55">
        <f>I298</f>
        <v>0</v>
      </c>
      <c r="K297">
        <v>2</v>
      </c>
    </row>
    <row r="298" spans="1:11" ht="17.45" hidden="1" customHeight="1">
      <c r="A298" s="44">
        <v>2030501</v>
      </c>
      <c r="B298" s="45" t="s">
        <v>340</v>
      </c>
      <c r="C298" s="54">
        <v>0</v>
      </c>
      <c r="D298" s="35">
        <f t="shared" si="12"/>
        <v>0</v>
      </c>
      <c r="E298" s="54">
        <v>0</v>
      </c>
      <c r="F298" s="35">
        <f t="shared" si="13"/>
        <v>0</v>
      </c>
      <c r="G298" s="54">
        <v>0</v>
      </c>
      <c r="H298" s="35">
        <f t="shared" si="14"/>
        <v>0</v>
      </c>
      <c r="I298" s="54"/>
      <c r="K298">
        <v>2</v>
      </c>
    </row>
    <row r="299" spans="1:11" ht="17.45" customHeight="1">
      <c r="A299" s="47">
        <v>20306</v>
      </c>
      <c r="B299" s="47" t="s">
        <v>341</v>
      </c>
      <c r="C299" s="52">
        <v>289</v>
      </c>
      <c r="D299" s="34">
        <f t="shared" si="12"/>
        <v>0</v>
      </c>
      <c r="E299" s="52">
        <f>SUM(E300:E308)</f>
        <v>289</v>
      </c>
      <c r="F299" s="34">
        <f t="shared" si="13"/>
        <v>0</v>
      </c>
      <c r="G299" s="52">
        <f>SUM(G300:G308)</f>
        <v>289</v>
      </c>
      <c r="H299" s="34">
        <f t="shared" si="14"/>
        <v>-65</v>
      </c>
      <c r="I299" s="52">
        <f>SUM(I300:I308)</f>
        <v>224</v>
      </c>
    </row>
    <row r="300" spans="1:11" ht="17.45" customHeight="1">
      <c r="A300" s="44">
        <v>2030601</v>
      </c>
      <c r="B300" s="45" t="s">
        <v>342</v>
      </c>
      <c r="C300" s="53">
        <v>60</v>
      </c>
      <c r="D300" s="35">
        <f t="shared" si="12"/>
        <v>0</v>
      </c>
      <c r="E300" s="53">
        <v>60</v>
      </c>
      <c r="F300" s="35">
        <f t="shared" si="13"/>
        <v>0</v>
      </c>
      <c r="G300" s="53">
        <v>60</v>
      </c>
      <c r="H300" s="35">
        <f t="shared" si="14"/>
        <v>46</v>
      </c>
      <c r="I300" s="53">
        <v>106</v>
      </c>
    </row>
    <row r="301" spans="1:11" ht="17.45" hidden="1" customHeight="1">
      <c r="A301" s="44">
        <v>2030602</v>
      </c>
      <c r="B301" s="45" t="s">
        <v>343</v>
      </c>
      <c r="C301" s="53">
        <v>0</v>
      </c>
      <c r="D301" s="35">
        <f t="shared" si="12"/>
        <v>0</v>
      </c>
      <c r="E301" s="53">
        <v>0</v>
      </c>
      <c r="F301" s="35">
        <f t="shared" si="13"/>
        <v>0</v>
      </c>
      <c r="G301" s="53">
        <v>0</v>
      </c>
      <c r="H301" s="35">
        <f t="shared" si="14"/>
        <v>0</v>
      </c>
      <c r="I301" s="53">
        <v>0</v>
      </c>
      <c r="K301">
        <v>2</v>
      </c>
    </row>
    <row r="302" spans="1:11" ht="17.45" customHeight="1">
      <c r="A302" s="44">
        <v>2030603</v>
      </c>
      <c r="B302" s="45" t="s">
        <v>344</v>
      </c>
      <c r="C302" s="53">
        <v>199</v>
      </c>
      <c r="D302" s="35">
        <f t="shared" si="12"/>
        <v>0</v>
      </c>
      <c r="E302" s="53">
        <v>199</v>
      </c>
      <c r="F302" s="35">
        <f t="shared" si="13"/>
        <v>0</v>
      </c>
      <c r="G302" s="53">
        <v>199</v>
      </c>
      <c r="H302" s="35">
        <f t="shared" si="14"/>
        <v>-157</v>
      </c>
      <c r="I302" s="53">
        <v>42</v>
      </c>
    </row>
    <row r="303" spans="1:11" ht="17.45" hidden="1" customHeight="1">
      <c r="A303" s="44">
        <v>2030604</v>
      </c>
      <c r="B303" s="45" t="s">
        <v>345</v>
      </c>
      <c r="C303" s="53">
        <v>0</v>
      </c>
      <c r="D303" s="35">
        <f t="shared" si="12"/>
        <v>0</v>
      </c>
      <c r="E303" s="53">
        <v>0</v>
      </c>
      <c r="F303" s="35">
        <f t="shared" si="13"/>
        <v>0</v>
      </c>
      <c r="G303" s="53">
        <v>0</v>
      </c>
      <c r="H303" s="35">
        <f t="shared" si="14"/>
        <v>0</v>
      </c>
      <c r="I303" s="53">
        <v>0</v>
      </c>
      <c r="K303">
        <v>2</v>
      </c>
    </row>
    <row r="304" spans="1:11" ht="17.45" hidden="1" customHeight="1">
      <c r="A304" s="44">
        <v>2030605</v>
      </c>
      <c r="B304" s="45" t="s">
        <v>346</v>
      </c>
      <c r="C304" s="53">
        <v>0</v>
      </c>
      <c r="D304" s="35">
        <f t="shared" si="12"/>
        <v>0</v>
      </c>
      <c r="E304" s="53">
        <v>0</v>
      </c>
      <c r="F304" s="35">
        <f t="shared" si="13"/>
        <v>0</v>
      </c>
      <c r="G304" s="53">
        <v>0</v>
      </c>
      <c r="H304" s="35">
        <f t="shared" si="14"/>
        <v>0</v>
      </c>
      <c r="I304" s="53">
        <v>0</v>
      </c>
      <c r="K304">
        <v>2</v>
      </c>
    </row>
    <row r="305" spans="1:11" ht="17.45" hidden="1" customHeight="1">
      <c r="A305" s="44">
        <v>2030606</v>
      </c>
      <c r="B305" s="45" t="s">
        <v>347</v>
      </c>
      <c r="C305" s="53">
        <v>0</v>
      </c>
      <c r="D305" s="35">
        <f t="shared" si="12"/>
        <v>0</v>
      </c>
      <c r="E305" s="53">
        <v>0</v>
      </c>
      <c r="F305" s="35">
        <f t="shared" si="13"/>
        <v>0</v>
      </c>
      <c r="G305" s="53">
        <v>0</v>
      </c>
      <c r="H305" s="35">
        <f t="shared" si="14"/>
        <v>0</v>
      </c>
      <c r="I305" s="53">
        <v>0</v>
      </c>
      <c r="K305">
        <v>2</v>
      </c>
    </row>
    <row r="306" spans="1:11" ht="17.45" hidden="1" customHeight="1">
      <c r="A306" s="44">
        <v>2030607</v>
      </c>
      <c r="B306" s="45" t="s">
        <v>348</v>
      </c>
      <c r="C306" s="53">
        <v>0</v>
      </c>
      <c r="D306" s="35">
        <f t="shared" si="12"/>
        <v>0</v>
      </c>
      <c r="E306" s="53">
        <v>0</v>
      </c>
      <c r="F306" s="35">
        <f t="shared" si="13"/>
        <v>0</v>
      </c>
      <c r="G306" s="53">
        <v>0</v>
      </c>
      <c r="H306" s="35">
        <f t="shared" si="14"/>
        <v>0</v>
      </c>
      <c r="I306" s="53">
        <v>0</v>
      </c>
      <c r="K306">
        <v>2</v>
      </c>
    </row>
    <row r="307" spans="1:11" ht="17.45" hidden="1" customHeight="1">
      <c r="A307" s="44">
        <v>2030608</v>
      </c>
      <c r="B307" s="45" t="s">
        <v>349</v>
      </c>
      <c r="C307" s="53">
        <v>0</v>
      </c>
      <c r="D307" s="35">
        <f t="shared" si="12"/>
        <v>0</v>
      </c>
      <c r="E307" s="53">
        <v>0</v>
      </c>
      <c r="F307" s="35">
        <f t="shared" si="13"/>
        <v>0</v>
      </c>
      <c r="G307" s="53">
        <v>0</v>
      </c>
      <c r="H307" s="35">
        <f t="shared" si="14"/>
        <v>0</v>
      </c>
      <c r="I307" s="53">
        <v>0</v>
      </c>
      <c r="K307">
        <v>2</v>
      </c>
    </row>
    <row r="308" spans="1:11" ht="17.45" customHeight="1">
      <c r="A308" s="44">
        <v>2030699</v>
      </c>
      <c r="B308" s="45" t="s">
        <v>350</v>
      </c>
      <c r="C308" s="53">
        <v>30</v>
      </c>
      <c r="D308" s="35">
        <f t="shared" si="12"/>
        <v>0</v>
      </c>
      <c r="E308" s="53">
        <v>30</v>
      </c>
      <c r="F308" s="35">
        <f t="shared" si="13"/>
        <v>0</v>
      </c>
      <c r="G308" s="53">
        <v>30</v>
      </c>
      <c r="H308" s="35">
        <f t="shared" si="14"/>
        <v>46</v>
      </c>
      <c r="I308" s="53">
        <v>76</v>
      </c>
    </row>
    <row r="309" spans="1:11" ht="17.45" customHeight="1">
      <c r="A309" s="47">
        <v>20399</v>
      </c>
      <c r="B309" s="47" t="s">
        <v>351</v>
      </c>
      <c r="C309" s="52">
        <v>693</v>
      </c>
      <c r="D309" s="34">
        <f t="shared" si="12"/>
        <v>0</v>
      </c>
      <c r="E309" s="52">
        <f>E310</f>
        <v>693</v>
      </c>
      <c r="F309" s="34">
        <f t="shared" si="13"/>
        <v>0</v>
      </c>
      <c r="G309" s="52">
        <f>G310</f>
        <v>693</v>
      </c>
      <c r="H309" s="34">
        <f t="shared" si="14"/>
        <v>-35</v>
      </c>
      <c r="I309" s="52">
        <f>I310</f>
        <v>658</v>
      </c>
    </row>
    <row r="310" spans="1:11" ht="17.45" customHeight="1">
      <c r="A310" s="44">
        <v>2039901</v>
      </c>
      <c r="B310" s="45" t="s">
        <v>352</v>
      </c>
      <c r="C310" s="53">
        <v>693</v>
      </c>
      <c r="D310" s="35">
        <f t="shared" si="12"/>
        <v>0</v>
      </c>
      <c r="E310" s="53">
        <v>693</v>
      </c>
      <c r="F310" s="35">
        <f t="shared" si="13"/>
        <v>0</v>
      </c>
      <c r="G310" s="53">
        <v>693</v>
      </c>
      <c r="H310" s="35">
        <f t="shared" si="14"/>
        <v>-35</v>
      </c>
      <c r="I310" s="53">
        <v>658</v>
      </c>
    </row>
    <row r="311" spans="1:11" ht="17.45" customHeight="1">
      <c r="A311" s="47">
        <v>204</v>
      </c>
      <c r="B311" s="47" t="s">
        <v>353</v>
      </c>
      <c r="C311" s="52">
        <v>30398</v>
      </c>
      <c r="D311" s="34">
        <f t="shared" si="12"/>
        <v>0</v>
      </c>
      <c r="E311" s="52">
        <f>E312+E315+E326+E333+E341+E350+E366+E376+E386+E394+E400</f>
        <v>30398</v>
      </c>
      <c r="F311" s="34">
        <f t="shared" si="13"/>
        <v>0</v>
      </c>
      <c r="G311" s="52">
        <f>G312+G315+G326+G333+G341+G350+G366+G376+G386+G394+G400</f>
        <v>30398</v>
      </c>
      <c r="H311" s="34">
        <f t="shared" si="14"/>
        <v>-4624</v>
      </c>
      <c r="I311" s="52">
        <f>I312+I315+I326+I333+I341+I350+I366+I376+I386+I394+I400</f>
        <v>25774</v>
      </c>
    </row>
    <row r="312" spans="1:11" ht="17.45" customHeight="1">
      <c r="A312" s="47">
        <v>20401</v>
      </c>
      <c r="B312" s="47" t="s">
        <v>354</v>
      </c>
      <c r="C312" s="52">
        <v>105</v>
      </c>
      <c r="D312" s="34">
        <f t="shared" si="12"/>
        <v>0</v>
      </c>
      <c r="E312" s="52">
        <f>SUM(E313:E314)</f>
        <v>105</v>
      </c>
      <c r="F312" s="34">
        <f t="shared" si="13"/>
        <v>0</v>
      </c>
      <c r="G312" s="52">
        <f>SUM(G313:G314)</f>
        <v>105</v>
      </c>
      <c r="H312" s="34">
        <f t="shared" si="14"/>
        <v>-20</v>
      </c>
      <c r="I312" s="52">
        <f>SUM(I313:I314)</f>
        <v>85</v>
      </c>
    </row>
    <row r="313" spans="1:11" ht="17.45" customHeight="1">
      <c r="A313" s="44">
        <v>2040101</v>
      </c>
      <c r="B313" s="45" t="s">
        <v>355</v>
      </c>
      <c r="C313" s="54">
        <v>15</v>
      </c>
      <c r="D313" s="35">
        <f t="shared" si="12"/>
        <v>0</v>
      </c>
      <c r="E313" s="54">
        <v>15</v>
      </c>
      <c r="F313" s="35">
        <f t="shared" si="13"/>
        <v>0</v>
      </c>
      <c r="G313" s="54">
        <v>15</v>
      </c>
      <c r="H313" s="35">
        <f t="shared" si="14"/>
        <v>0</v>
      </c>
      <c r="I313" s="54">
        <v>15</v>
      </c>
    </row>
    <row r="314" spans="1:11" ht="17.45" customHeight="1">
      <c r="A314" s="44">
        <v>2040199</v>
      </c>
      <c r="B314" s="45" t="s">
        <v>356</v>
      </c>
      <c r="C314" s="53">
        <v>90</v>
      </c>
      <c r="D314" s="35">
        <f t="shared" si="12"/>
        <v>0</v>
      </c>
      <c r="E314" s="53">
        <v>90</v>
      </c>
      <c r="F314" s="35">
        <f t="shared" si="13"/>
        <v>0</v>
      </c>
      <c r="G314" s="53">
        <v>90</v>
      </c>
      <c r="H314" s="35">
        <f t="shared" si="14"/>
        <v>-20</v>
      </c>
      <c r="I314" s="53">
        <v>70</v>
      </c>
    </row>
    <row r="315" spans="1:11" ht="17.45" customHeight="1">
      <c r="A315" s="47">
        <v>20402</v>
      </c>
      <c r="B315" s="47" t="s">
        <v>357</v>
      </c>
      <c r="C315" s="52">
        <v>25213</v>
      </c>
      <c r="D315" s="34">
        <f t="shared" si="12"/>
        <v>0</v>
      </c>
      <c r="E315" s="52">
        <f>SUM(E316:E325)</f>
        <v>25213</v>
      </c>
      <c r="F315" s="34">
        <f t="shared" si="13"/>
        <v>0</v>
      </c>
      <c r="G315" s="52">
        <f>SUM(G316:G325)</f>
        <v>25213</v>
      </c>
      <c r="H315" s="34">
        <f t="shared" si="14"/>
        <v>-3369</v>
      </c>
      <c r="I315" s="52">
        <f>SUM(I316:I325)</f>
        <v>21844</v>
      </c>
    </row>
    <row r="316" spans="1:11" ht="17.45" customHeight="1">
      <c r="A316" s="44">
        <v>2040201</v>
      </c>
      <c r="B316" s="45" t="s">
        <v>165</v>
      </c>
      <c r="C316" s="53">
        <v>13945</v>
      </c>
      <c r="D316" s="35">
        <f t="shared" si="12"/>
        <v>0</v>
      </c>
      <c r="E316" s="53">
        <v>13945</v>
      </c>
      <c r="F316" s="35">
        <f t="shared" si="13"/>
        <v>0</v>
      </c>
      <c r="G316" s="53">
        <v>13945</v>
      </c>
      <c r="H316" s="35">
        <f t="shared" si="14"/>
        <v>-292</v>
      </c>
      <c r="I316" s="53">
        <v>13653</v>
      </c>
    </row>
    <row r="317" spans="1:11" ht="17.45" customHeight="1">
      <c r="A317" s="44">
        <v>2040202</v>
      </c>
      <c r="B317" s="45" t="s">
        <v>166</v>
      </c>
      <c r="C317" s="53">
        <v>4981</v>
      </c>
      <c r="D317" s="35">
        <f t="shared" si="12"/>
        <v>0</v>
      </c>
      <c r="E317" s="53">
        <v>4981</v>
      </c>
      <c r="F317" s="35">
        <f t="shared" si="13"/>
        <v>0</v>
      </c>
      <c r="G317" s="53">
        <v>4981</v>
      </c>
      <c r="H317" s="35">
        <f t="shared" si="14"/>
        <v>-663</v>
      </c>
      <c r="I317" s="53">
        <v>4318</v>
      </c>
    </row>
    <row r="318" spans="1:11" ht="17.45" hidden="1" customHeight="1">
      <c r="A318" s="44">
        <v>2040203</v>
      </c>
      <c r="B318" s="45" t="s">
        <v>167</v>
      </c>
      <c r="C318" s="53">
        <v>0</v>
      </c>
      <c r="D318" s="35">
        <f t="shared" si="12"/>
        <v>0</v>
      </c>
      <c r="E318" s="53">
        <v>0</v>
      </c>
      <c r="F318" s="35">
        <f t="shared" si="13"/>
        <v>0</v>
      </c>
      <c r="G318" s="53">
        <v>0</v>
      </c>
      <c r="H318" s="35">
        <f t="shared" si="14"/>
        <v>0</v>
      </c>
      <c r="I318" s="53">
        <v>0</v>
      </c>
      <c r="K318">
        <v>2</v>
      </c>
    </row>
    <row r="319" spans="1:11" ht="17.45" customHeight="1">
      <c r="A319" s="44">
        <v>2040219</v>
      </c>
      <c r="B319" s="45" t="s">
        <v>206</v>
      </c>
      <c r="C319" s="53">
        <v>2450</v>
      </c>
      <c r="D319" s="35">
        <f t="shared" si="12"/>
        <v>0</v>
      </c>
      <c r="E319" s="53">
        <v>2450</v>
      </c>
      <c r="F319" s="35">
        <f t="shared" si="13"/>
        <v>0</v>
      </c>
      <c r="G319" s="53">
        <v>2450</v>
      </c>
      <c r="H319" s="35">
        <f t="shared" si="14"/>
        <v>-695</v>
      </c>
      <c r="I319" s="53">
        <v>1755</v>
      </c>
    </row>
    <row r="320" spans="1:11" ht="17.45" customHeight="1">
      <c r="A320" s="44">
        <v>2040220</v>
      </c>
      <c r="B320" s="45" t="s">
        <v>358</v>
      </c>
      <c r="C320" s="53">
        <v>1210</v>
      </c>
      <c r="D320" s="35">
        <f t="shared" si="12"/>
        <v>0</v>
      </c>
      <c r="E320" s="53">
        <v>1210</v>
      </c>
      <c r="F320" s="35">
        <f t="shared" si="13"/>
        <v>0</v>
      </c>
      <c r="G320" s="53">
        <v>1210</v>
      </c>
      <c r="H320" s="35">
        <f t="shared" si="14"/>
        <v>-512</v>
      </c>
      <c r="I320" s="53">
        <v>698</v>
      </c>
    </row>
    <row r="321" spans="1:11" ht="17.45" hidden="1" customHeight="1">
      <c r="A321" s="44">
        <v>2040221</v>
      </c>
      <c r="B321" s="45" t="s">
        <v>359</v>
      </c>
      <c r="C321" s="53">
        <v>0</v>
      </c>
      <c r="D321" s="35">
        <f t="shared" si="12"/>
        <v>0</v>
      </c>
      <c r="E321" s="53">
        <v>0</v>
      </c>
      <c r="F321" s="35">
        <f t="shared" si="13"/>
        <v>0</v>
      </c>
      <c r="G321" s="53">
        <v>0</v>
      </c>
      <c r="H321" s="35">
        <f t="shared" si="14"/>
        <v>0</v>
      </c>
      <c r="I321" s="53">
        <v>0</v>
      </c>
      <c r="K321">
        <v>2</v>
      </c>
    </row>
    <row r="322" spans="1:11" ht="17.45" hidden="1" customHeight="1">
      <c r="A322" s="44">
        <v>2040222</v>
      </c>
      <c r="B322" s="45" t="s">
        <v>360</v>
      </c>
      <c r="C322" s="53">
        <v>0</v>
      </c>
      <c r="D322" s="35">
        <f t="shared" si="12"/>
        <v>0</v>
      </c>
      <c r="E322" s="53">
        <v>0</v>
      </c>
      <c r="F322" s="35">
        <f t="shared" si="13"/>
        <v>0</v>
      </c>
      <c r="G322" s="53">
        <v>0</v>
      </c>
      <c r="H322" s="35">
        <f t="shared" si="14"/>
        <v>0</v>
      </c>
      <c r="I322" s="53">
        <v>0</v>
      </c>
      <c r="K322">
        <v>2</v>
      </c>
    </row>
    <row r="323" spans="1:11" ht="17.45" hidden="1" customHeight="1">
      <c r="A323" s="44">
        <v>2040223</v>
      </c>
      <c r="B323" s="45" t="s">
        <v>361</v>
      </c>
      <c r="C323" s="53">
        <v>0</v>
      </c>
      <c r="D323" s="35">
        <f t="shared" si="12"/>
        <v>0</v>
      </c>
      <c r="E323" s="53">
        <v>0</v>
      </c>
      <c r="F323" s="35">
        <f t="shared" si="13"/>
        <v>0</v>
      </c>
      <c r="G323" s="53">
        <v>0</v>
      </c>
      <c r="H323" s="35">
        <f t="shared" si="14"/>
        <v>0</v>
      </c>
      <c r="I323" s="53">
        <v>0</v>
      </c>
      <c r="K323">
        <v>2</v>
      </c>
    </row>
    <row r="324" spans="1:11" ht="17.45" hidden="1" customHeight="1">
      <c r="A324" s="44">
        <v>2040250</v>
      </c>
      <c r="B324" s="45" t="s">
        <v>174</v>
      </c>
      <c r="C324" s="53">
        <v>0</v>
      </c>
      <c r="D324" s="35">
        <f t="shared" si="12"/>
        <v>0</v>
      </c>
      <c r="E324" s="53">
        <v>0</v>
      </c>
      <c r="F324" s="35">
        <f t="shared" si="13"/>
        <v>0</v>
      </c>
      <c r="G324" s="53">
        <v>0</v>
      </c>
      <c r="H324" s="35">
        <f t="shared" si="14"/>
        <v>0</v>
      </c>
      <c r="I324" s="53">
        <v>0</v>
      </c>
      <c r="K324">
        <v>2</v>
      </c>
    </row>
    <row r="325" spans="1:11" ht="17.45" customHeight="1">
      <c r="A325" s="44">
        <v>2040299</v>
      </c>
      <c r="B325" s="45" t="s">
        <v>362</v>
      </c>
      <c r="C325" s="53">
        <v>2627</v>
      </c>
      <c r="D325" s="35">
        <f t="shared" si="12"/>
        <v>0</v>
      </c>
      <c r="E325" s="53">
        <v>2627</v>
      </c>
      <c r="F325" s="35">
        <f t="shared" si="13"/>
        <v>0</v>
      </c>
      <c r="G325" s="53">
        <v>2627</v>
      </c>
      <c r="H325" s="35">
        <f t="shared" si="14"/>
        <v>-1207</v>
      </c>
      <c r="I325" s="53">
        <v>1420</v>
      </c>
    </row>
    <row r="326" spans="1:11" ht="17.45" customHeight="1">
      <c r="A326" s="47">
        <v>20403</v>
      </c>
      <c r="B326" s="47" t="s">
        <v>363</v>
      </c>
      <c r="C326" s="55">
        <v>546</v>
      </c>
      <c r="D326" s="34">
        <f t="shared" si="12"/>
        <v>0</v>
      </c>
      <c r="E326" s="55">
        <f>SUM(E327:E332)</f>
        <v>546</v>
      </c>
      <c r="F326" s="34">
        <f t="shared" si="13"/>
        <v>0</v>
      </c>
      <c r="G326" s="55">
        <f>SUM(G327:G332)</f>
        <v>546</v>
      </c>
      <c r="H326" s="34">
        <f t="shared" si="14"/>
        <v>-251</v>
      </c>
      <c r="I326" s="55">
        <f>SUM(I327:I332)</f>
        <v>295</v>
      </c>
    </row>
    <row r="327" spans="1:11" ht="17.45" hidden="1" customHeight="1">
      <c r="A327" s="44">
        <v>2040301</v>
      </c>
      <c r="B327" s="45" t="s">
        <v>165</v>
      </c>
      <c r="C327" s="54">
        <v>0</v>
      </c>
      <c r="D327" s="35">
        <f t="shared" si="12"/>
        <v>0</v>
      </c>
      <c r="E327" s="54">
        <v>0</v>
      </c>
      <c r="F327" s="35">
        <f t="shared" si="13"/>
        <v>0</v>
      </c>
      <c r="G327" s="54">
        <v>0</v>
      </c>
      <c r="H327" s="35">
        <f t="shared" si="14"/>
        <v>0</v>
      </c>
      <c r="I327" s="54"/>
      <c r="K327">
        <v>2</v>
      </c>
    </row>
    <row r="328" spans="1:11" ht="17.45" hidden="1" customHeight="1">
      <c r="A328" s="44">
        <v>2040302</v>
      </c>
      <c r="B328" s="45" t="s">
        <v>166</v>
      </c>
      <c r="C328" s="54">
        <v>0</v>
      </c>
      <c r="D328" s="35">
        <f t="shared" ref="D328:D391" si="15">E328-C328</f>
        <v>0</v>
      </c>
      <c r="E328" s="54">
        <v>0</v>
      </c>
      <c r="F328" s="35">
        <f t="shared" ref="F328:F391" si="16">G328-E328</f>
        <v>0</v>
      </c>
      <c r="G328" s="54">
        <v>0</v>
      </c>
      <c r="H328" s="35">
        <f t="shared" ref="H328:H391" si="17">I328-G328</f>
        <v>0</v>
      </c>
      <c r="I328" s="54"/>
      <c r="K328">
        <v>2</v>
      </c>
    </row>
    <row r="329" spans="1:11" ht="17.45" hidden="1" customHeight="1">
      <c r="A329" s="44">
        <v>2040303</v>
      </c>
      <c r="B329" s="45" t="s">
        <v>167</v>
      </c>
      <c r="C329" s="54">
        <v>0</v>
      </c>
      <c r="D329" s="35">
        <f t="shared" si="15"/>
        <v>0</v>
      </c>
      <c r="E329" s="54">
        <v>0</v>
      </c>
      <c r="F329" s="35">
        <f t="shared" si="16"/>
        <v>0</v>
      </c>
      <c r="G329" s="54">
        <v>0</v>
      </c>
      <c r="H329" s="35">
        <f t="shared" si="17"/>
        <v>0</v>
      </c>
      <c r="I329" s="54"/>
      <c r="K329">
        <v>2</v>
      </c>
    </row>
    <row r="330" spans="1:11" ht="17.45" hidden="1" customHeight="1">
      <c r="A330" s="44">
        <v>2040304</v>
      </c>
      <c r="B330" s="45" t="s">
        <v>364</v>
      </c>
      <c r="C330" s="54">
        <v>0</v>
      </c>
      <c r="D330" s="35">
        <f t="shared" si="15"/>
        <v>0</v>
      </c>
      <c r="E330" s="54">
        <v>0</v>
      </c>
      <c r="F330" s="35">
        <f t="shared" si="16"/>
        <v>0</v>
      </c>
      <c r="G330" s="54">
        <v>0</v>
      </c>
      <c r="H330" s="35">
        <f t="shared" si="17"/>
        <v>0</v>
      </c>
      <c r="I330" s="54"/>
      <c r="K330">
        <v>2</v>
      </c>
    </row>
    <row r="331" spans="1:11" ht="17.45" hidden="1" customHeight="1">
      <c r="A331" s="44">
        <v>2040350</v>
      </c>
      <c r="B331" s="45" t="s">
        <v>174</v>
      </c>
      <c r="C331" s="54">
        <v>0</v>
      </c>
      <c r="D331" s="35">
        <f t="shared" si="15"/>
        <v>0</v>
      </c>
      <c r="E331" s="54">
        <v>0</v>
      </c>
      <c r="F331" s="35">
        <f t="shared" si="16"/>
        <v>0</v>
      </c>
      <c r="G331" s="54">
        <v>0</v>
      </c>
      <c r="H331" s="35">
        <f t="shared" si="17"/>
        <v>0</v>
      </c>
      <c r="I331" s="54"/>
      <c r="K331">
        <v>2</v>
      </c>
    </row>
    <row r="332" spans="1:11" ht="17.45" customHeight="1">
      <c r="A332" s="44">
        <v>2040399</v>
      </c>
      <c r="B332" s="45" t="s">
        <v>365</v>
      </c>
      <c r="C332" s="54">
        <v>546</v>
      </c>
      <c r="D332" s="35">
        <f t="shared" si="15"/>
        <v>0</v>
      </c>
      <c r="E332" s="54">
        <v>546</v>
      </c>
      <c r="F332" s="35">
        <f t="shared" si="16"/>
        <v>0</v>
      </c>
      <c r="G332" s="54">
        <v>546</v>
      </c>
      <c r="H332" s="35">
        <f t="shared" si="17"/>
        <v>-251</v>
      </c>
      <c r="I332" s="54">
        <v>295</v>
      </c>
    </row>
    <row r="333" spans="1:11" ht="17.45" customHeight="1">
      <c r="A333" s="47">
        <v>20404</v>
      </c>
      <c r="B333" s="47" t="s">
        <v>366</v>
      </c>
      <c r="C333" s="52">
        <v>480</v>
      </c>
      <c r="D333" s="34">
        <f t="shared" si="15"/>
        <v>0</v>
      </c>
      <c r="E333" s="52">
        <f>SUM(E334:E340)</f>
        <v>480</v>
      </c>
      <c r="F333" s="34">
        <f t="shared" si="16"/>
        <v>0</v>
      </c>
      <c r="G333" s="52">
        <f>SUM(G334:G340)</f>
        <v>480</v>
      </c>
      <c r="H333" s="34">
        <f t="shared" si="17"/>
        <v>-72</v>
      </c>
      <c r="I333" s="52">
        <f>SUM(I334:I340)</f>
        <v>408</v>
      </c>
    </row>
    <row r="334" spans="1:11" ht="17.45" customHeight="1">
      <c r="A334" s="44">
        <v>2040401</v>
      </c>
      <c r="B334" s="45" t="s">
        <v>165</v>
      </c>
      <c r="C334" s="53">
        <v>300</v>
      </c>
      <c r="D334" s="35">
        <f t="shared" si="15"/>
        <v>0</v>
      </c>
      <c r="E334" s="53">
        <v>300</v>
      </c>
      <c r="F334" s="35">
        <f t="shared" si="16"/>
        <v>0</v>
      </c>
      <c r="G334" s="53">
        <v>300</v>
      </c>
      <c r="H334" s="35">
        <f t="shared" si="17"/>
        <v>-52</v>
      </c>
      <c r="I334" s="53">
        <v>248</v>
      </c>
    </row>
    <row r="335" spans="1:11" ht="17.45" hidden="1" customHeight="1">
      <c r="A335" s="44">
        <v>2040402</v>
      </c>
      <c r="B335" s="45" t="s">
        <v>166</v>
      </c>
      <c r="C335" s="53">
        <v>0</v>
      </c>
      <c r="D335" s="35">
        <f t="shared" si="15"/>
        <v>0</v>
      </c>
      <c r="E335" s="53">
        <v>0</v>
      </c>
      <c r="F335" s="35">
        <f t="shared" si="16"/>
        <v>0</v>
      </c>
      <c r="G335" s="53">
        <v>0</v>
      </c>
      <c r="H335" s="35">
        <f t="shared" si="17"/>
        <v>0</v>
      </c>
      <c r="I335" s="53">
        <v>0</v>
      </c>
      <c r="K335">
        <v>2</v>
      </c>
    </row>
    <row r="336" spans="1:11" ht="17.45" customHeight="1">
      <c r="A336" s="44">
        <v>2040403</v>
      </c>
      <c r="B336" s="45" t="s">
        <v>167</v>
      </c>
      <c r="C336" s="53">
        <v>180</v>
      </c>
      <c r="D336" s="35">
        <f t="shared" si="15"/>
        <v>0</v>
      </c>
      <c r="E336" s="53">
        <v>180</v>
      </c>
      <c r="F336" s="35">
        <f t="shared" si="16"/>
        <v>0</v>
      </c>
      <c r="G336" s="53">
        <v>180</v>
      </c>
      <c r="H336" s="35">
        <f t="shared" si="17"/>
        <v>-20</v>
      </c>
      <c r="I336" s="53">
        <v>160</v>
      </c>
    </row>
    <row r="337" spans="1:11" ht="17.45" hidden="1" customHeight="1">
      <c r="A337" s="44">
        <v>2040409</v>
      </c>
      <c r="B337" s="45" t="s">
        <v>367</v>
      </c>
      <c r="C337" s="53">
        <v>0</v>
      </c>
      <c r="D337" s="35">
        <f t="shared" si="15"/>
        <v>0</v>
      </c>
      <c r="E337" s="53">
        <v>0</v>
      </c>
      <c r="F337" s="35">
        <f t="shared" si="16"/>
        <v>0</v>
      </c>
      <c r="G337" s="53">
        <v>0</v>
      </c>
      <c r="H337" s="35">
        <f t="shared" si="17"/>
        <v>0</v>
      </c>
      <c r="I337" s="53">
        <v>0</v>
      </c>
      <c r="K337">
        <v>2</v>
      </c>
    </row>
    <row r="338" spans="1:11" ht="17.45" hidden="1" customHeight="1">
      <c r="A338" s="44">
        <v>2040410</v>
      </c>
      <c r="B338" s="45" t="s">
        <v>368</v>
      </c>
      <c r="C338" s="53">
        <v>0</v>
      </c>
      <c r="D338" s="35">
        <f t="shared" si="15"/>
        <v>0</v>
      </c>
      <c r="E338" s="53">
        <v>0</v>
      </c>
      <c r="F338" s="35">
        <f t="shared" si="16"/>
        <v>0</v>
      </c>
      <c r="G338" s="53">
        <v>0</v>
      </c>
      <c r="H338" s="35">
        <f t="shared" si="17"/>
        <v>0</v>
      </c>
      <c r="I338" s="53">
        <v>0</v>
      </c>
      <c r="K338">
        <v>2</v>
      </c>
    </row>
    <row r="339" spans="1:11" ht="17.45" hidden="1" customHeight="1">
      <c r="A339" s="44">
        <v>2040450</v>
      </c>
      <c r="B339" s="45" t="s">
        <v>174</v>
      </c>
      <c r="C339" s="53">
        <v>0</v>
      </c>
      <c r="D339" s="35">
        <f t="shared" si="15"/>
        <v>0</v>
      </c>
      <c r="E339" s="53">
        <v>0</v>
      </c>
      <c r="F339" s="35">
        <f t="shared" si="16"/>
        <v>0</v>
      </c>
      <c r="G339" s="53">
        <v>0</v>
      </c>
      <c r="H339" s="35">
        <f t="shared" si="17"/>
        <v>0</v>
      </c>
      <c r="I339" s="53">
        <v>0</v>
      </c>
      <c r="K339">
        <v>2</v>
      </c>
    </row>
    <row r="340" spans="1:11" ht="17.45" hidden="1" customHeight="1">
      <c r="A340" s="44">
        <v>2040499</v>
      </c>
      <c r="B340" s="45" t="s">
        <v>369</v>
      </c>
      <c r="C340" s="53">
        <v>0</v>
      </c>
      <c r="D340" s="35">
        <f t="shared" si="15"/>
        <v>0</v>
      </c>
      <c r="E340" s="53">
        <v>0</v>
      </c>
      <c r="F340" s="35">
        <f t="shared" si="16"/>
        <v>0</v>
      </c>
      <c r="G340" s="53">
        <v>0</v>
      </c>
      <c r="H340" s="35">
        <f t="shared" si="17"/>
        <v>0</v>
      </c>
      <c r="I340" s="53">
        <v>0</v>
      </c>
      <c r="K340">
        <v>2</v>
      </c>
    </row>
    <row r="341" spans="1:11" ht="17.45" customHeight="1">
      <c r="A341" s="47">
        <v>20405</v>
      </c>
      <c r="B341" s="47" t="s">
        <v>370</v>
      </c>
      <c r="C341" s="52">
        <v>693</v>
      </c>
      <c r="D341" s="34">
        <f t="shared" si="15"/>
        <v>0</v>
      </c>
      <c r="E341" s="52">
        <f>SUM(E342:E349)</f>
        <v>693</v>
      </c>
      <c r="F341" s="34">
        <f t="shared" si="16"/>
        <v>0</v>
      </c>
      <c r="G341" s="52">
        <f>SUM(G342:G349)</f>
        <v>693</v>
      </c>
      <c r="H341" s="34">
        <f t="shared" si="17"/>
        <v>64</v>
      </c>
      <c r="I341" s="52">
        <f>SUM(I342:I349)</f>
        <v>757</v>
      </c>
    </row>
    <row r="342" spans="1:11" ht="17.45" customHeight="1">
      <c r="A342" s="44">
        <v>2040501</v>
      </c>
      <c r="B342" s="45" t="s">
        <v>165</v>
      </c>
      <c r="C342" s="53">
        <v>333</v>
      </c>
      <c r="D342" s="35">
        <f t="shared" si="15"/>
        <v>0</v>
      </c>
      <c r="E342" s="53">
        <v>333</v>
      </c>
      <c r="F342" s="35">
        <f t="shared" si="16"/>
        <v>0</v>
      </c>
      <c r="G342" s="53">
        <v>333</v>
      </c>
      <c r="H342" s="35">
        <f t="shared" si="17"/>
        <v>38</v>
      </c>
      <c r="I342" s="53">
        <v>371</v>
      </c>
    </row>
    <row r="343" spans="1:11" ht="17.45" customHeight="1">
      <c r="A343" s="44">
        <v>2040502</v>
      </c>
      <c r="B343" s="45" t="s">
        <v>166</v>
      </c>
      <c r="C343" s="53">
        <v>0</v>
      </c>
      <c r="D343" s="35">
        <f t="shared" si="15"/>
        <v>0</v>
      </c>
      <c r="E343" s="53">
        <v>0</v>
      </c>
      <c r="F343" s="35">
        <f t="shared" si="16"/>
        <v>0</v>
      </c>
      <c r="G343" s="53">
        <v>0</v>
      </c>
      <c r="H343" s="35">
        <f t="shared" si="17"/>
        <v>2</v>
      </c>
      <c r="I343" s="53">
        <v>2</v>
      </c>
    </row>
    <row r="344" spans="1:11" ht="17.45" customHeight="1">
      <c r="A344" s="44">
        <v>2040503</v>
      </c>
      <c r="B344" s="45" t="s">
        <v>167</v>
      </c>
      <c r="C344" s="53">
        <v>360</v>
      </c>
      <c r="D344" s="35">
        <f t="shared" si="15"/>
        <v>0</v>
      </c>
      <c r="E344" s="53">
        <v>360</v>
      </c>
      <c r="F344" s="35">
        <f t="shared" si="16"/>
        <v>0</v>
      </c>
      <c r="G344" s="53">
        <v>360</v>
      </c>
      <c r="H344" s="35">
        <f t="shared" si="17"/>
        <v>24</v>
      </c>
      <c r="I344" s="53">
        <v>384</v>
      </c>
    </row>
    <row r="345" spans="1:11" ht="17.45" hidden="1" customHeight="1">
      <c r="A345" s="44">
        <v>2040504</v>
      </c>
      <c r="B345" s="45" t="s">
        <v>371</v>
      </c>
      <c r="C345" s="53">
        <v>0</v>
      </c>
      <c r="D345" s="35">
        <f t="shared" si="15"/>
        <v>0</v>
      </c>
      <c r="E345" s="53">
        <v>0</v>
      </c>
      <c r="F345" s="35">
        <f t="shared" si="16"/>
        <v>0</v>
      </c>
      <c r="G345" s="53">
        <v>0</v>
      </c>
      <c r="H345" s="35">
        <f t="shared" si="17"/>
        <v>0</v>
      </c>
      <c r="I345" s="53">
        <v>0</v>
      </c>
      <c r="K345">
        <v>2</v>
      </c>
    </row>
    <row r="346" spans="1:11" ht="17.45" hidden="1" customHeight="1">
      <c r="A346" s="44">
        <v>2040505</v>
      </c>
      <c r="B346" s="45" t="s">
        <v>372</v>
      </c>
      <c r="C346" s="53">
        <v>0</v>
      </c>
      <c r="D346" s="35">
        <f t="shared" si="15"/>
        <v>0</v>
      </c>
      <c r="E346" s="53">
        <v>0</v>
      </c>
      <c r="F346" s="35">
        <f t="shared" si="16"/>
        <v>0</v>
      </c>
      <c r="G346" s="53">
        <v>0</v>
      </c>
      <c r="H346" s="35">
        <f t="shared" si="17"/>
        <v>0</v>
      </c>
      <c r="I346" s="53">
        <v>0</v>
      </c>
      <c r="K346">
        <v>2</v>
      </c>
    </row>
    <row r="347" spans="1:11" ht="17.45" hidden="1" customHeight="1">
      <c r="A347" s="44">
        <v>2040506</v>
      </c>
      <c r="B347" s="45" t="s">
        <v>373</v>
      </c>
      <c r="C347" s="53">
        <v>0</v>
      </c>
      <c r="D347" s="35">
        <f t="shared" si="15"/>
        <v>0</v>
      </c>
      <c r="E347" s="53">
        <v>0</v>
      </c>
      <c r="F347" s="35">
        <f t="shared" si="16"/>
        <v>0</v>
      </c>
      <c r="G347" s="53">
        <v>0</v>
      </c>
      <c r="H347" s="35">
        <f t="shared" si="17"/>
        <v>0</v>
      </c>
      <c r="I347" s="53">
        <v>0</v>
      </c>
      <c r="K347">
        <v>2</v>
      </c>
    </row>
    <row r="348" spans="1:11" ht="17.45" hidden="1" customHeight="1">
      <c r="A348" s="44">
        <v>2040550</v>
      </c>
      <c r="B348" s="45" t="s">
        <v>174</v>
      </c>
      <c r="C348" s="53">
        <v>0</v>
      </c>
      <c r="D348" s="35">
        <f t="shared" si="15"/>
        <v>0</v>
      </c>
      <c r="E348" s="53">
        <v>0</v>
      </c>
      <c r="F348" s="35">
        <f t="shared" si="16"/>
        <v>0</v>
      </c>
      <c r="G348" s="53">
        <v>0</v>
      </c>
      <c r="H348" s="35">
        <f t="shared" si="17"/>
        <v>0</v>
      </c>
      <c r="I348" s="53">
        <v>0</v>
      </c>
      <c r="K348">
        <v>2</v>
      </c>
    </row>
    <row r="349" spans="1:11" ht="17.45" hidden="1" customHeight="1">
      <c r="A349" s="44">
        <v>2040599</v>
      </c>
      <c r="B349" s="45" t="s">
        <v>374</v>
      </c>
      <c r="C349" s="53">
        <v>0</v>
      </c>
      <c r="D349" s="35">
        <f t="shared" si="15"/>
        <v>0</v>
      </c>
      <c r="E349" s="53">
        <v>0</v>
      </c>
      <c r="F349" s="35">
        <f t="shared" si="16"/>
        <v>0</v>
      </c>
      <c r="G349" s="53">
        <v>0</v>
      </c>
      <c r="H349" s="35">
        <f t="shared" si="17"/>
        <v>0</v>
      </c>
      <c r="I349" s="53">
        <v>0</v>
      </c>
      <c r="K349">
        <v>2</v>
      </c>
    </row>
    <row r="350" spans="1:11" ht="17.45" customHeight="1">
      <c r="A350" s="47">
        <v>20406</v>
      </c>
      <c r="B350" s="47" t="s">
        <v>375</v>
      </c>
      <c r="C350" s="52">
        <v>1571</v>
      </c>
      <c r="D350" s="34">
        <f t="shared" si="15"/>
        <v>0</v>
      </c>
      <c r="E350" s="52">
        <f>SUM(E351:E365)</f>
        <v>1571</v>
      </c>
      <c r="F350" s="34">
        <f t="shared" si="16"/>
        <v>0</v>
      </c>
      <c r="G350" s="52">
        <f>SUM(G351:G365)</f>
        <v>1571</v>
      </c>
      <c r="H350" s="34">
        <f t="shared" si="17"/>
        <v>-266</v>
      </c>
      <c r="I350" s="52">
        <f>SUM(I351:I365)</f>
        <v>1305</v>
      </c>
    </row>
    <row r="351" spans="1:11" ht="17.45" customHeight="1">
      <c r="A351" s="44">
        <v>2040601</v>
      </c>
      <c r="B351" s="45" t="s">
        <v>165</v>
      </c>
      <c r="C351" s="53">
        <v>673</v>
      </c>
      <c r="D351" s="35">
        <f t="shared" si="15"/>
        <v>0</v>
      </c>
      <c r="E351" s="53">
        <v>673</v>
      </c>
      <c r="F351" s="35">
        <f t="shared" si="16"/>
        <v>0</v>
      </c>
      <c r="G351" s="53">
        <v>673</v>
      </c>
      <c r="H351" s="35">
        <f t="shared" si="17"/>
        <v>-40</v>
      </c>
      <c r="I351" s="53">
        <v>633</v>
      </c>
    </row>
    <row r="352" spans="1:11" ht="17.45" customHeight="1">
      <c r="A352" s="44">
        <v>2040602</v>
      </c>
      <c r="B352" s="45" t="s">
        <v>166</v>
      </c>
      <c r="C352" s="53">
        <v>38</v>
      </c>
      <c r="D352" s="35">
        <f t="shared" si="15"/>
        <v>0</v>
      </c>
      <c r="E352" s="53">
        <v>38</v>
      </c>
      <c r="F352" s="35">
        <f t="shared" si="16"/>
        <v>0</v>
      </c>
      <c r="G352" s="53">
        <v>38</v>
      </c>
      <c r="H352" s="35">
        <f t="shared" si="17"/>
        <v>32</v>
      </c>
      <c r="I352" s="53">
        <v>70</v>
      </c>
    </row>
    <row r="353" spans="1:11" ht="17.45" hidden="1" customHeight="1">
      <c r="A353" s="44">
        <v>2040603</v>
      </c>
      <c r="B353" s="45" t="s">
        <v>167</v>
      </c>
      <c r="C353" s="53">
        <v>0</v>
      </c>
      <c r="D353" s="35">
        <f t="shared" si="15"/>
        <v>0</v>
      </c>
      <c r="E353" s="53">
        <v>0</v>
      </c>
      <c r="F353" s="35">
        <f t="shared" si="16"/>
        <v>0</v>
      </c>
      <c r="G353" s="53">
        <v>0</v>
      </c>
      <c r="H353" s="35">
        <f t="shared" si="17"/>
        <v>0</v>
      </c>
      <c r="I353" s="53">
        <v>0</v>
      </c>
      <c r="K353">
        <v>2</v>
      </c>
    </row>
    <row r="354" spans="1:11" ht="17.45" customHeight="1">
      <c r="A354" s="44">
        <v>2040604</v>
      </c>
      <c r="B354" s="45" t="s">
        <v>376</v>
      </c>
      <c r="C354" s="53">
        <v>420</v>
      </c>
      <c r="D354" s="35">
        <f t="shared" si="15"/>
        <v>0</v>
      </c>
      <c r="E354" s="53">
        <v>420</v>
      </c>
      <c r="F354" s="35">
        <f t="shared" si="16"/>
        <v>0</v>
      </c>
      <c r="G354" s="53">
        <v>420</v>
      </c>
      <c r="H354" s="35">
        <f t="shared" si="17"/>
        <v>-224</v>
      </c>
      <c r="I354" s="53">
        <v>196</v>
      </c>
    </row>
    <row r="355" spans="1:11" ht="17.45" hidden="1" customHeight="1">
      <c r="A355" s="44">
        <v>2040605</v>
      </c>
      <c r="B355" s="45" t="s">
        <v>377</v>
      </c>
      <c r="C355" s="53">
        <v>0</v>
      </c>
      <c r="D355" s="35">
        <f t="shared" si="15"/>
        <v>0</v>
      </c>
      <c r="E355" s="53">
        <v>0</v>
      </c>
      <c r="F355" s="35">
        <f t="shared" si="16"/>
        <v>0</v>
      </c>
      <c r="G355" s="53">
        <v>0</v>
      </c>
      <c r="H355" s="35">
        <f t="shared" si="17"/>
        <v>0</v>
      </c>
      <c r="I355" s="53">
        <v>0</v>
      </c>
      <c r="K355">
        <v>2</v>
      </c>
    </row>
    <row r="356" spans="1:11" ht="17.45" customHeight="1">
      <c r="A356" s="44">
        <v>2040606</v>
      </c>
      <c r="B356" s="45" t="s">
        <v>378</v>
      </c>
      <c r="C356" s="53">
        <v>239</v>
      </c>
      <c r="D356" s="35">
        <f t="shared" si="15"/>
        <v>0</v>
      </c>
      <c r="E356" s="53">
        <v>239</v>
      </c>
      <c r="F356" s="35">
        <f t="shared" si="16"/>
        <v>0</v>
      </c>
      <c r="G356" s="53">
        <v>239</v>
      </c>
      <c r="H356" s="35">
        <f t="shared" si="17"/>
        <v>-17</v>
      </c>
      <c r="I356" s="53">
        <v>222</v>
      </c>
    </row>
    <row r="357" spans="1:11" ht="17.45" customHeight="1">
      <c r="A357" s="44">
        <v>2040607</v>
      </c>
      <c r="B357" s="45" t="s">
        <v>379</v>
      </c>
      <c r="C357" s="53">
        <v>156</v>
      </c>
      <c r="D357" s="35">
        <f t="shared" si="15"/>
        <v>0</v>
      </c>
      <c r="E357" s="53">
        <v>156</v>
      </c>
      <c r="F357" s="35">
        <f t="shared" si="16"/>
        <v>0</v>
      </c>
      <c r="G357" s="53">
        <v>156</v>
      </c>
      <c r="H357" s="35">
        <f t="shared" si="17"/>
        <v>-9</v>
      </c>
      <c r="I357" s="53">
        <v>147</v>
      </c>
    </row>
    <row r="358" spans="1:11" ht="17.45" hidden="1" customHeight="1">
      <c r="A358" s="44">
        <v>2040608</v>
      </c>
      <c r="B358" s="45" t="s">
        <v>380</v>
      </c>
      <c r="C358" s="53">
        <v>0</v>
      </c>
      <c r="D358" s="35">
        <f t="shared" si="15"/>
        <v>0</v>
      </c>
      <c r="E358" s="53">
        <v>0</v>
      </c>
      <c r="F358" s="35">
        <f t="shared" si="16"/>
        <v>0</v>
      </c>
      <c r="G358" s="53">
        <v>0</v>
      </c>
      <c r="H358" s="35">
        <f t="shared" si="17"/>
        <v>0</v>
      </c>
      <c r="I358" s="53">
        <v>0</v>
      </c>
      <c r="K358">
        <v>2</v>
      </c>
    </row>
    <row r="359" spans="1:11" ht="17.45" hidden="1" customHeight="1">
      <c r="A359" s="44">
        <v>2040609</v>
      </c>
      <c r="B359" s="45" t="s">
        <v>381</v>
      </c>
      <c r="C359" s="53">
        <v>0</v>
      </c>
      <c r="D359" s="35">
        <f t="shared" si="15"/>
        <v>0</v>
      </c>
      <c r="E359" s="53">
        <v>0</v>
      </c>
      <c r="F359" s="35">
        <f t="shared" si="16"/>
        <v>0</v>
      </c>
      <c r="G359" s="53">
        <v>0</v>
      </c>
      <c r="H359" s="35">
        <f t="shared" si="17"/>
        <v>0</v>
      </c>
      <c r="I359" s="53">
        <v>0</v>
      </c>
      <c r="K359">
        <v>2</v>
      </c>
    </row>
    <row r="360" spans="1:11" ht="17.45" hidden="1" customHeight="1">
      <c r="A360" s="44">
        <v>2040610</v>
      </c>
      <c r="B360" s="45" t="s">
        <v>382</v>
      </c>
      <c r="C360" s="53">
        <v>0</v>
      </c>
      <c r="D360" s="35">
        <f t="shared" si="15"/>
        <v>0</v>
      </c>
      <c r="E360" s="53">
        <v>0</v>
      </c>
      <c r="F360" s="35">
        <f t="shared" si="16"/>
        <v>0</v>
      </c>
      <c r="G360" s="53">
        <v>0</v>
      </c>
      <c r="H360" s="35">
        <f t="shared" si="17"/>
        <v>0</v>
      </c>
      <c r="I360" s="53">
        <v>0</v>
      </c>
      <c r="K360">
        <v>2</v>
      </c>
    </row>
    <row r="361" spans="1:11" ht="17.45" hidden="1" customHeight="1">
      <c r="A361" s="44">
        <v>2040611</v>
      </c>
      <c r="B361" s="45" t="s">
        <v>383</v>
      </c>
      <c r="C361" s="53">
        <v>0</v>
      </c>
      <c r="D361" s="35">
        <f t="shared" si="15"/>
        <v>0</v>
      </c>
      <c r="E361" s="53">
        <v>0</v>
      </c>
      <c r="F361" s="35">
        <f t="shared" si="16"/>
        <v>0</v>
      </c>
      <c r="G361" s="53">
        <v>0</v>
      </c>
      <c r="H361" s="35">
        <f t="shared" si="17"/>
        <v>0</v>
      </c>
      <c r="I361" s="53">
        <v>0</v>
      </c>
      <c r="K361">
        <v>2</v>
      </c>
    </row>
    <row r="362" spans="1:11" ht="17.45" hidden="1" customHeight="1">
      <c r="A362" s="44">
        <v>2040612</v>
      </c>
      <c r="B362" s="45" t="s">
        <v>384</v>
      </c>
      <c r="C362" s="53">
        <v>0</v>
      </c>
      <c r="D362" s="35">
        <f t="shared" si="15"/>
        <v>0</v>
      </c>
      <c r="E362" s="53">
        <v>0</v>
      </c>
      <c r="F362" s="35">
        <f t="shared" si="16"/>
        <v>0</v>
      </c>
      <c r="G362" s="53">
        <v>0</v>
      </c>
      <c r="H362" s="35">
        <f t="shared" si="17"/>
        <v>0</v>
      </c>
      <c r="I362" s="53">
        <v>0</v>
      </c>
      <c r="K362">
        <v>2</v>
      </c>
    </row>
    <row r="363" spans="1:11" ht="17.45" hidden="1" customHeight="1">
      <c r="A363" s="44">
        <v>2040613</v>
      </c>
      <c r="B363" s="45" t="s">
        <v>206</v>
      </c>
      <c r="C363" s="53">
        <v>0</v>
      </c>
      <c r="D363" s="35">
        <f t="shared" si="15"/>
        <v>0</v>
      </c>
      <c r="E363" s="53">
        <v>0</v>
      </c>
      <c r="F363" s="35">
        <f t="shared" si="16"/>
        <v>0</v>
      </c>
      <c r="G363" s="53">
        <v>0</v>
      </c>
      <c r="H363" s="35">
        <f t="shared" si="17"/>
        <v>0</v>
      </c>
      <c r="I363" s="53">
        <v>0</v>
      </c>
      <c r="K363">
        <v>2</v>
      </c>
    </row>
    <row r="364" spans="1:11" ht="17.45" customHeight="1">
      <c r="A364" s="44">
        <v>2040650</v>
      </c>
      <c r="B364" s="45" t="s">
        <v>174</v>
      </c>
      <c r="C364" s="53">
        <v>45</v>
      </c>
      <c r="D364" s="35">
        <f t="shared" si="15"/>
        <v>0</v>
      </c>
      <c r="E364" s="53">
        <v>45</v>
      </c>
      <c r="F364" s="35">
        <f t="shared" si="16"/>
        <v>0</v>
      </c>
      <c r="G364" s="53">
        <v>45</v>
      </c>
      <c r="H364" s="35">
        <f t="shared" si="17"/>
        <v>-9</v>
      </c>
      <c r="I364" s="53">
        <v>36</v>
      </c>
    </row>
    <row r="365" spans="1:11" ht="17.45" customHeight="1">
      <c r="A365" s="44">
        <v>2040699</v>
      </c>
      <c r="B365" s="45" t="s">
        <v>385</v>
      </c>
      <c r="C365" s="53">
        <v>0</v>
      </c>
      <c r="D365" s="35">
        <f t="shared" si="15"/>
        <v>0</v>
      </c>
      <c r="E365" s="53">
        <v>0</v>
      </c>
      <c r="F365" s="35">
        <f t="shared" si="16"/>
        <v>0</v>
      </c>
      <c r="G365" s="53">
        <v>0</v>
      </c>
      <c r="H365" s="35">
        <f t="shared" si="17"/>
        <v>1</v>
      </c>
      <c r="I365" s="53">
        <v>1</v>
      </c>
    </row>
    <row r="366" spans="1:11" ht="17.45" hidden="1" customHeight="1">
      <c r="A366" s="47">
        <v>20407</v>
      </c>
      <c r="B366" s="47" t="s">
        <v>386</v>
      </c>
      <c r="C366" s="55">
        <v>0</v>
      </c>
      <c r="D366" s="34">
        <f t="shared" si="15"/>
        <v>0</v>
      </c>
      <c r="E366" s="55">
        <f>SUM(E367:E375)</f>
        <v>0</v>
      </c>
      <c r="F366" s="34">
        <f t="shared" si="16"/>
        <v>0</v>
      </c>
      <c r="G366" s="55">
        <f>SUM(G367:G375)</f>
        <v>0</v>
      </c>
      <c r="H366" s="34">
        <f t="shared" si="17"/>
        <v>0</v>
      </c>
      <c r="I366" s="55">
        <f>SUM(I367:I375)</f>
        <v>0</v>
      </c>
      <c r="K366">
        <v>2</v>
      </c>
    </row>
    <row r="367" spans="1:11" ht="17.45" hidden="1" customHeight="1">
      <c r="A367" s="44">
        <v>2040701</v>
      </c>
      <c r="B367" s="45" t="s">
        <v>165</v>
      </c>
      <c r="C367" s="54">
        <v>0</v>
      </c>
      <c r="D367" s="35">
        <f t="shared" si="15"/>
        <v>0</v>
      </c>
      <c r="E367" s="54">
        <v>0</v>
      </c>
      <c r="F367" s="35">
        <f t="shared" si="16"/>
        <v>0</v>
      </c>
      <c r="G367" s="54">
        <v>0</v>
      </c>
      <c r="H367" s="35">
        <f t="shared" si="17"/>
        <v>0</v>
      </c>
      <c r="I367" s="54"/>
      <c r="K367">
        <v>2</v>
      </c>
    </row>
    <row r="368" spans="1:11" ht="17.45" hidden="1" customHeight="1">
      <c r="A368" s="44">
        <v>2040702</v>
      </c>
      <c r="B368" s="45" t="s">
        <v>166</v>
      </c>
      <c r="C368" s="54">
        <v>0</v>
      </c>
      <c r="D368" s="35">
        <f t="shared" si="15"/>
        <v>0</v>
      </c>
      <c r="E368" s="54">
        <v>0</v>
      </c>
      <c r="F368" s="35">
        <f t="shared" si="16"/>
        <v>0</v>
      </c>
      <c r="G368" s="54">
        <v>0</v>
      </c>
      <c r="H368" s="35">
        <f t="shared" si="17"/>
        <v>0</v>
      </c>
      <c r="I368" s="54"/>
      <c r="K368">
        <v>2</v>
      </c>
    </row>
    <row r="369" spans="1:11" ht="17.45" hidden="1" customHeight="1">
      <c r="A369" s="44">
        <v>2040703</v>
      </c>
      <c r="B369" s="45" t="s">
        <v>167</v>
      </c>
      <c r="C369" s="54">
        <v>0</v>
      </c>
      <c r="D369" s="35">
        <f t="shared" si="15"/>
        <v>0</v>
      </c>
      <c r="E369" s="54">
        <v>0</v>
      </c>
      <c r="F369" s="35">
        <f t="shared" si="16"/>
        <v>0</v>
      </c>
      <c r="G369" s="54">
        <v>0</v>
      </c>
      <c r="H369" s="35">
        <f t="shared" si="17"/>
        <v>0</v>
      </c>
      <c r="I369" s="54"/>
      <c r="K369">
        <v>2</v>
      </c>
    </row>
    <row r="370" spans="1:11" ht="17.45" hidden="1" customHeight="1">
      <c r="A370" s="44">
        <v>2040704</v>
      </c>
      <c r="B370" s="45" t="s">
        <v>387</v>
      </c>
      <c r="C370" s="54">
        <v>0</v>
      </c>
      <c r="D370" s="35">
        <f t="shared" si="15"/>
        <v>0</v>
      </c>
      <c r="E370" s="54">
        <v>0</v>
      </c>
      <c r="F370" s="35">
        <f t="shared" si="16"/>
        <v>0</v>
      </c>
      <c r="G370" s="54">
        <v>0</v>
      </c>
      <c r="H370" s="35">
        <f t="shared" si="17"/>
        <v>0</v>
      </c>
      <c r="I370" s="54"/>
      <c r="K370">
        <v>2</v>
      </c>
    </row>
    <row r="371" spans="1:11" ht="17.45" hidden="1" customHeight="1">
      <c r="A371" s="44">
        <v>2040705</v>
      </c>
      <c r="B371" s="45" t="s">
        <v>388</v>
      </c>
      <c r="C371" s="54">
        <v>0</v>
      </c>
      <c r="D371" s="35">
        <f t="shared" si="15"/>
        <v>0</v>
      </c>
      <c r="E371" s="54">
        <v>0</v>
      </c>
      <c r="F371" s="35">
        <f t="shared" si="16"/>
        <v>0</v>
      </c>
      <c r="G371" s="54">
        <v>0</v>
      </c>
      <c r="H371" s="35">
        <f t="shared" si="17"/>
        <v>0</v>
      </c>
      <c r="I371" s="54"/>
      <c r="K371">
        <v>2</v>
      </c>
    </row>
    <row r="372" spans="1:11" ht="17.45" hidden="1" customHeight="1">
      <c r="A372" s="44">
        <v>2040706</v>
      </c>
      <c r="B372" s="45" t="s">
        <v>389</v>
      </c>
      <c r="C372" s="54">
        <v>0</v>
      </c>
      <c r="D372" s="35">
        <f t="shared" si="15"/>
        <v>0</v>
      </c>
      <c r="E372" s="54">
        <v>0</v>
      </c>
      <c r="F372" s="35">
        <f t="shared" si="16"/>
        <v>0</v>
      </c>
      <c r="G372" s="54">
        <v>0</v>
      </c>
      <c r="H372" s="35">
        <f t="shared" si="17"/>
        <v>0</v>
      </c>
      <c r="I372" s="54"/>
      <c r="K372">
        <v>2</v>
      </c>
    </row>
    <row r="373" spans="1:11" ht="17.45" hidden="1" customHeight="1">
      <c r="A373" s="44">
        <v>2040707</v>
      </c>
      <c r="B373" s="45" t="s">
        <v>206</v>
      </c>
      <c r="C373" s="54">
        <v>0</v>
      </c>
      <c r="D373" s="35">
        <f t="shared" si="15"/>
        <v>0</v>
      </c>
      <c r="E373" s="54">
        <v>0</v>
      </c>
      <c r="F373" s="35">
        <f t="shared" si="16"/>
        <v>0</v>
      </c>
      <c r="G373" s="54">
        <v>0</v>
      </c>
      <c r="H373" s="35">
        <f t="shared" si="17"/>
        <v>0</v>
      </c>
      <c r="I373" s="54"/>
      <c r="K373">
        <v>2</v>
      </c>
    </row>
    <row r="374" spans="1:11" ht="17.45" hidden="1" customHeight="1">
      <c r="A374" s="44">
        <v>2040750</v>
      </c>
      <c r="B374" s="45" t="s">
        <v>174</v>
      </c>
      <c r="C374" s="54">
        <v>0</v>
      </c>
      <c r="D374" s="35">
        <f t="shared" si="15"/>
        <v>0</v>
      </c>
      <c r="E374" s="54">
        <v>0</v>
      </c>
      <c r="F374" s="35">
        <f t="shared" si="16"/>
        <v>0</v>
      </c>
      <c r="G374" s="54">
        <v>0</v>
      </c>
      <c r="H374" s="35">
        <f t="shared" si="17"/>
        <v>0</v>
      </c>
      <c r="I374" s="54"/>
      <c r="K374">
        <v>2</v>
      </c>
    </row>
    <row r="375" spans="1:11" ht="17.45" hidden="1" customHeight="1">
      <c r="A375" s="44">
        <v>2040799</v>
      </c>
      <c r="B375" s="45" t="s">
        <v>390</v>
      </c>
      <c r="C375" s="54">
        <v>0</v>
      </c>
      <c r="D375" s="35">
        <f t="shared" si="15"/>
        <v>0</v>
      </c>
      <c r="E375" s="54">
        <v>0</v>
      </c>
      <c r="F375" s="35">
        <f t="shared" si="16"/>
        <v>0</v>
      </c>
      <c r="G375" s="54">
        <v>0</v>
      </c>
      <c r="H375" s="35">
        <f t="shared" si="17"/>
        <v>0</v>
      </c>
      <c r="I375" s="54"/>
      <c r="K375">
        <v>2</v>
      </c>
    </row>
    <row r="376" spans="1:11" ht="17.45" customHeight="1">
      <c r="A376" s="47">
        <v>20408</v>
      </c>
      <c r="B376" s="47" t="s">
        <v>391</v>
      </c>
      <c r="C376" s="52">
        <v>926</v>
      </c>
      <c r="D376" s="34">
        <f t="shared" si="15"/>
        <v>0</v>
      </c>
      <c r="E376" s="52">
        <f>SUM(E377:E385)</f>
        <v>926</v>
      </c>
      <c r="F376" s="34">
        <f t="shared" si="16"/>
        <v>0</v>
      </c>
      <c r="G376" s="52">
        <f>SUM(G377:G385)</f>
        <v>926</v>
      </c>
      <c r="H376" s="34">
        <f t="shared" si="17"/>
        <v>-40</v>
      </c>
      <c r="I376" s="52">
        <f>SUM(I377:I385)</f>
        <v>886</v>
      </c>
    </row>
    <row r="377" spans="1:11" ht="17.45" customHeight="1">
      <c r="A377" s="44">
        <v>2040801</v>
      </c>
      <c r="B377" s="45" t="s">
        <v>165</v>
      </c>
      <c r="C377" s="53">
        <v>581</v>
      </c>
      <c r="D377" s="35">
        <f t="shared" si="15"/>
        <v>0</v>
      </c>
      <c r="E377" s="53">
        <v>581</v>
      </c>
      <c r="F377" s="35">
        <f t="shared" si="16"/>
        <v>0</v>
      </c>
      <c r="G377" s="53">
        <v>581</v>
      </c>
      <c r="H377" s="35">
        <f t="shared" si="17"/>
        <v>3</v>
      </c>
      <c r="I377" s="53">
        <v>584</v>
      </c>
    </row>
    <row r="378" spans="1:11" ht="17.45" customHeight="1">
      <c r="A378" s="44">
        <v>2040802</v>
      </c>
      <c r="B378" s="45" t="s">
        <v>166</v>
      </c>
      <c r="C378" s="53">
        <v>55</v>
      </c>
      <c r="D378" s="35">
        <f t="shared" si="15"/>
        <v>0</v>
      </c>
      <c r="E378" s="53">
        <v>55</v>
      </c>
      <c r="F378" s="35">
        <f t="shared" si="16"/>
        <v>0</v>
      </c>
      <c r="G378" s="53">
        <v>55</v>
      </c>
      <c r="H378" s="35">
        <f t="shared" si="17"/>
        <v>116</v>
      </c>
      <c r="I378" s="53">
        <v>171</v>
      </c>
    </row>
    <row r="379" spans="1:11" ht="17.45" hidden="1" customHeight="1">
      <c r="A379" s="44">
        <v>2040803</v>
      </c>
      <c r="B379" s="45" t="s">
        <v>167</v>
      </c>
      <c r="C379" s="54">
        <v>0</v>
      </c>
      <c r="D379" s="35">
        <f t="shared" si="15"/>
        <v>0</v>
      </c>
      <c r="E379" s="54">
        <v>0</v>
      </c>
      <c r="F379" s="35">
        <f t="shared" si="16"/>
        <v>0</v>
      </c>
      <c r="G379" s="54">
        <v>0</v>
      </c>
      <c r="H379" s="35">
        <f t="shared" si="17"/>
        <v>0</v>
      </c>
      <c r="I379" s="54">
        <v>0</v>
      </c>
      <c r="K379">
        <v>2</v>
      </c>
    </row>
    <row r="380" spans="1:11" ht="17.45" customHeight="1">
      <c r="A380" s="44">
        <v>2040804</v>
      </c>
      <c r="B380" s="45" t="s">
        <v>392</v>
      </c>
      <c r="C380" s="53">
        <v>250</v>
      </c>
      <c r="D380" s="35">
        <f t="shared" si="15"/>
        <v>0</v>
      </c>
      <c r="E380" s="53">
        <v>250</v>
      </c>
      <c r="F380" s="35">
        <f t="shared" si="16"/>
        <v>0</v>
      </c>
      <c r="G380" s="53">
        <v>250</v>
      </c>
      <c r="H380" s="35">
        <f t="shared" si="17"/>
        <v>-119</v>
      </c>
      <c r="I380" s="53">
        <v>131</v>
      </c>
    </row>
    <row r="381" spans="1:11" ht="17.45" hidden="1" customHeight="1">
      <c r="A381" s="44">
        <v>2040805</v>
      </c>
      <c r="B381" s="45" t="s">
        <v>393</v>
      </c>
      <c r="C381" s="54">
        <v>0</v>
      </c>
      <c r="D381" s="35">
        <f t="shared" si="15"/>
        <v>0</v>
      </c>
      <c r="E381" s="54">
        <v>0</v>
      </c>
      <c r="F381" s="35">
        <f t="shared" si="16"/>
        <v>0</v>
      </c>
      <c r="G381" s="54">
        <v>0</v>
      </c>
      <c r="H381" s="35">
        <f t="shared" si="17"/>
        <v>0</v>
      </c>
      <c r="I381" s="54">
        <v>0</v>
      </c>
      <c r="K381">
        <v>2</v>
      </c>
    </row>
    <row r="382" spans="1:11" ht="17.45" customHeight="1">
      <c r="A382" s="44">
        <v>2040806</v>
      </c>
      <c r="B382" s="45" t="s">
        <v>394</v>
      </c>
      <c r="C382" s="54">
        <v>40</v>
      </c>
      <c r="D382" s="35">
        <f t="shared" si="15"/>
        <v>0</v>
      </c>
      <c r="E382" s="54">
        <v>40</v>
      </c>
      <c r="F382" s="35">
        <f t="shared" si="16"/>
        <v>0</v>
      </c>
      <c r="G382" s="54">
        <v>40</v>
      </c>
      <c r="H382" s="35">
        <f t="shared" si="17"/>
        <v>-40</v>
      </c>
      <c r="I382" s="35">
        <v>0</v>
      </c>
    </row>
    <row r="383" spans="1:11" ht="17.45" hidden="1" customHeight="1">
      <c r="A383" s="44">
        <v>2040807</v>
      </c>
      <c r="B383" s="45" t="s">
        <v>206</v>
      </c>
      <c r="C383" s="54">
        <v>0</v>
      </c>
      <c r="D383" s="35">
        <f t="shared" si="15"/>
        <v>0</v>
      </c>
      <c r="E383" s="54">
        <v>0</v>
      </c>
      <c r="F383" s="35">
        <f t="shared" si="16"/>
        <v>0</v>
      </c>
      <c r="G383" s="54">
        <v>0</v>
      </c>
      <c r="H383" s="35">
        <f t="shared" si="17"/>
        <v>0</v>
      </c>
      <c r="I383" s="54">
        <v>0</v>
      </c>
      <c r="K383">
        <v>2</v>
      </c>
    </row>
    <row r="384" spans="1:11" ht="17.45" hidden="1" customHeight="1">
      <c r="A384" s="44">
        <v>2040850</v>
      </c>
      <c r="B384" s="45" t="s">
        <v>174</v>
      </c>
      <c r="C384" s="54">
        <v>0</v>
      </c>
      <c r="D384" s="35">
        <f t="shared" si="15"/>
        <v>0</v>
      </c>
      <c r="E384" s="54">
        <v>0</v>
      </c>
      <c r="F384" s="35">
        <f t="shared" si="16"/>
        <v>0</v>
      </c>
      <c r="G384" s="54">
        <v>0</v>
      </c>
      <c r="H384" s="35">
        <f t="shared" si="17"/>
        <v>0</v>
      </c>
      <c r="I384" s="54">
        <v>0</v>
      </c>
      <c r="K384">
        <v>2</v>
      </c>
    </row>
    <row r="385" spans="1:11" ht="17.45" hidden="1" customHeight="1">
      <c r="A385" s="44">
        <v>2040899</v>
      </c>
      <c r="B385" s="45" t="s">
        <v>395</v>
      </c>
      <c r="C385" s="54">
        <v>0</v>
      </c>
      <c r="D385" s="35">
        <f t="shared" si="15"/>
        <v>0</v>
      </c>
      <c r="E385" s="54">
        <v>0</v>
      </c>
      <c r="F385" s="35">
        <f t="shared" si="16"/>
        <v>0</v>
      </c>
      <c r="G385" s="54">
        <v>0</v>
      </c>
      <c r="H385" s="35">
        <f t="shared" si="17"/>
        <v>0</v>
      </c>
      <c r="I385" s="54">
        <v>0</v>
      </c>
      <c r="K385">
        <v>2</v>
      </c>
    </row>
    <row r="386" spans="1:11" ht="17.45" hidden="1" customHeight="1">
      <c r="A386" s="47">
        <v>20409</v>
      </c>
      <c r="B386" s="47" t="s">
        <v>396</v>
      </c>
      <c r="C386" s="55">
        <v>0</v>
      </c>
      <c r="D386" s="34">
        <f t="shared" si="15"/>
        <v>0</v>
      </c>
      <c r="E386" s="55">
        <f>SUM(E387:E393)</f>
        <v>0</v>
      </c>
      <c r="F386" s="34">
        <f t="shared" si="16"/>
        <v>0</v>
      </c>
      <c r="G386" s="55">
        <f>SUM(G387:G393)</f>
        <v>0</v>
      </c>
      <c r="H386" s="34">
        <f t="shared" si="17"/>
        <v>0</v>
      </c>
      <c r="I386" s="55">
        <f>SUM(I387:I393)</f>
        <v>0</v>
      </c>
      <c r="K386">
        <v>2</v>
      </c>
    </row>
    <row r="387" spans="1:11" ht="17.45" hidden="1" customHeight="1">
      <c r="A387" s="44">
        <v>2040901</v>
      </c>
      <c r="B387" s="45" t="s">
        <v>165</v>
      </c>
      <c r="C387" s="54">
        <v>0</v>
      </c>
      <c r="D387" s="35">
        <f t="shared" si="15"/>
        <v>0</v>
      </c>
      <c r="E387" s="54">
        <v>0</v>
      </c>
      <c r="F387" s="35">
        <f t="shared" si="16"/>
        <v>0</v>
      </c>
      <c r="G387" s="54">
        <v>0</v>
      </c>
      <c r="H387" s="35">
        <f t="shared" si="17"/>
        <v>0</v>
      </c>
      <c r="I387" s="54"/>
      <c r="K387">
        <v>2</v>
      </c>
    </row>
    <row r="388" spans="1:11" ht="17.45" hidden="1" customHeight="1">
      <c r="A388" s="44">
        <v>2040902</v>
      </c>
      <c r="B388" s="45" t="s">
        <v>166</v>
      </c>
      <c r="C388" s="54">
        <v>0</v>
      </c>
      <c r="D388" s="35">
        <f t="shared" si="15"/>
        <v>0</v>
      </c>
      <c r="E388" s="54">
        <v>0</v>
      </c>
      <c r="F388" s="35">
        <f t="shared" si="16"/>
        <v>0</v>
      </c>
      <c r="G388" s="54">
        <v>0</v>
      </c>
      <c r="H388" s="35">
        <f t="shared" si="17"/>
        <v>0</v>
      </c>
      <c r="I388" s="54"/>
      <c r="K388">
        <v>2</v>
      </c>
    </row>
    <row r="389" spans="1:11" ht="17.45" hidden="1" customHeight="1">
      <c r="A389" s="44">
        <v>2040903</v>
      </c>
      <c r="B389" s="45" t="s">
        <v>167</v>
      </c>
      <c r="C389" s="54">
        <v>0</v>
      </c>
      <c r="D389" s="35">
        <f t="shared" si="15"/>
        <v>0</v>
      </c>
      <c r="E389" s="54">
        <v>0</v>
      </c>
      <c r="F389" s="35">
        <f t="shared" si="16"/>
        <v>0</v>
      </c>
      <c r="G389" s="54">
        <v>0</v>
      </c>
      <c r="H389" s="35">
        <f t="shared" si="17"/>
        <v>0</v>
      </c>
      <c r="I389" s="54"/>
      <c r="K389">
        <v>2</v>
      </c>
    </row>
    <row r="390" spans="1:11" ht="17.45" hidden="1" customHeight="1">
      <c r="A390" s="44">
        <v>2040904</v>
      </c>
      <c r="B390" s="45" t="s">
        <v>397</v>
      </c>
      <c r="C390" s="54">
        <v>0</v>
      </c>
      <c r="D390" s="35">
        <f t="shared" si="15"/>
        <v>0</v>
      </c>
      <c r="E390" s="54">
        <v>0</v>
      </c>
      <c r="F390" s="35">
        <f t="shared" si="16"/>
        <v>0</v>
      </c>
      <c r="G390" s="54">
        <v>0</v>
      </c>
      <c r="H390" s="35">
        <f t="shared" si="17"/>
        <v>0</v>
      </c>
      <c r="I390" s="54"/>
      <c r="K390">
        <v>2</v>
      </c>
    </row>
    <row r="391" spans="1:11" ht="17.45" hidden="1" customHeight="1">
      <c r="A391" s="44">
        <v>2040905</v>
      </c>
      <c r="B391" s="45" t="s">
        <v>398</v>
      </c>
      <c r="C391" s="54">
        <v>0</v>
      </c>
      <c r="D391" s="35">
        <f t="shared" si="15"/>
        <v>0</v>
      </c>
      <c r="E391" s="54">
        <v>0</v>
      </c>
      <c r="F391" s="35">
        <f t="shared" si="16"/>
        <v>0</v>
      </c>
      <c r="G391" s="54">
        <v>0</v>
      </c>
      <c r="H391" s="35">
        <f t="shared" si="17"/>
        <v>0</v>
      </c>
      <c r="I391" s="54"/>
      <c r="K391">
        <v>2</v>
      </c>
    </row>
    <row r="392" spans="1:11" ht="17.45" hidden="1" customHeight="1">
      <c r="A392" s="44">
        <v>2040950</v>
      </c>
      <c r="B392" s="45" t="s">
        <v>174</v>
      </c>
      <c r="C392" s="54">
        <v>0</v>
      </c>
      <c r="D392" s="35">
        <f t="shared" ref="D392:D455" si="18">E392-C392</f>
        <v>0</v>
      </c>
      <c r="E392" s="54">
        <v>0</v>
      </c>
      <c r="F392" s="35">
        <f t="shared" ref="F392:F455" si="19">G392-E392</f>
        <v>0</v>
      </c>
      <c r="G392" s="54">
        <v>0</v>
      </c>
      <c r="H392" s="35">
        <f t="shared" ref="H392:H455" si="20">I392-G392</f>
        <v>0</v>
      </c>
      <c r="I392" s="54"/>
      <c r="K392">
        <v>2</v>
      </c>
    </row>
    <row r="393" spans="1:11" ht="17.45" hidden="1" customHeight="1">
      <c r="A393" s="44">
        <v>2040999</v>
      </c>
      <c r="B393" s="45" t="s">
        <v>399</v>
      </c>
      <c r="C393" s="54">
        <v>0</v>
      </c>
      <c r="D393" s="35">
        <f t="shared" si="18"/>
        <v>0</v>
      </c>
      <c r="E393" s="54">
        <v>0</v>
      </c>
      <c r="F393" s="35">
        <f t="shared" si="19"/>
        <v>0</v>
      </c>
      <c r="G393" s="54">
        <v>0</v>
      </c>
      <c r="H393" s="35">
        <f t="shared" si="20"/>
        <v>0</v>
      </c>
      <c r="I393" s="54"/>
      <c r="K393">
        <v>2</v>
      </c>
    </row>
    <row r="394" spans="1:11" ht="17.45" hidden="1" customHeight="1">
      <c r="A394" s="47">
        <v>20410</v>
      </c>
      <c r="B394" s="47" t="s">
        <v>400</v>
      </c>
      <c r="C394" s="55">
        <v>0</v>
      </c>
      <c r="D394" s="34">
        <f t="shared" si="18"/>
        <v>0</v>
      </c>
      <c r="E394" s="55">
        <f>SUM(E395:E399)</f>
        <v>0</v>
      </c>
      <c r="F394" s="34">
        <f t="shared" si="19"/>
        <v>0</v>
      </c>
      <c r="G394" s="55">
        <f>SUM(G395:G399)</f>
        <v>0</v>
      </c>
      <c r="H394" s="34">
        <f t="shared" si="20"/>
        <v>0</v>
      </c>
      <c r="I394" s="55">
        <f>SUM(I395:I399)</f>
        <v>0</v>
      </c>
      <c r="K394">
        <v>2</v>
      </c>
    </row>
    <row r="395" spans="1:11" ht="17.45" hidden="1" customHeight="1">
      <c r="A395" s="44">
        <v>2041001</v>
      </c>
      <c r="B395" s="45" t="s">
        <v>165</v>
      </c>
      <c r="C395" s="54">
        <v>0</v>
      </c>
      <c r="D395" s="35">
        <f t="shared" si="18"/>
        <v>0</v>
      </c>
      <c r="E395" s="54">
        <v>0</v>
      </c>
      <c r="F395" s="35">
        <f t="shared" si="19"/>
        <v>0</v>
      </c>
      <c r="G395" s="54">
        <v>0</v>
      </c>
      <c r="H395" s="35">
        <f t="shared" si="20"/>
        <v>0</v>
      </c>
      <c r="I395" s="54"/>
      <c r="K395">
        <v>2</v>
      </c>
    </row>
    <row r="396" spans="1:11" ht="17.45" hidden="1" customHeight="1">
      <c r="A396" s="44">
        <v>2041002</v>
      </c>
      <c r="B396" s="45" t="s">
        <v>166</v>
      </c>
      <c r="C396" s="54">
        <v>0</v>
      </c>
      <c r="D396" s="35">
        <f t="shared" si="18"/>
        <v>0</v>
      </c>
      <c r="E396" s="54">
        <v>0</v>
      </c>
      <c r="F396" s="35">
        <f t="shared" si="19"/>
        <v>0</v>
      </c>
      <c r="G396" s="54">
        <v>0</v>
      </c>
      <c r="H396" s="35">
        <f t="shared" si="20"/>
        <v>0</v>
      </c>
      <c r="I396" s="54"/>
      <c r="K396">
        <v>2</v>
      </c>
    </row>
    <row r="397" spans="1:11" ht="17.45" hidden="1" customHeight="1">
      <c r="A397" s="44">
        <v>2041006</v>
      </c>
      <c r="B397" s="45" t="s">
        <v>206</v>
      </c>
      <c r="C397" s="54">
        <v>0</v>
      </c>
      <c r="D397" s="35">
        <f t="shared" si="18"/>
        <v>0</v>
      </c>
      <c r="E397" s="54">
        <v>0</v>
      </c>
      <c r="F397" s="35">
        <f t="shared" si="19"/>
        <v>0</v>
      </c>
      <c r="G397" s="54">
        <v>0</v>
      </c>
      <c r="H397" s="35">
        <f t="shared" si="20"/>
        <v>0</v>
      </c>
      <c r="I397" s="54"/>
      <c r="K397">
        <v>2</v>
      </c>
    </row>
    <row r="398" spans="1:11" ht="17.45" hidden="1" customHeight="1">
      <c r="A398" s="44">
        <v>2041007</v>
      </c>
      <c r="B398" s="45" t="s">
        <v>401</v>
      </c>
      <c r="C398" s="54">
        <v>0</v>
      </c>
      <c r="D398" s="35">
        <f t="shared" si="18"/>
        <v>0</v>
      </c>
      <c r="E398" s="54">
        <v>0</v>
      </c>
      <c r="F398" s="35">
        <f t="shared" si="19"/>
        <v>0</v>
      </c>
      <c r="G398" s="54">
        <v>0</v>
      </c>
      <c r="H398" s="35">
        <f t="shared" si="20"/>
        <v>0</v>
      </c>
      <c r="I398" s="54"/>
      <c r="K398">
        <v>2</v>
      </c>
    </row>
    <row r="399" spans="1:11" ht="17.45" hidden="1" customHeight="1">
      <c r="A399" s="44">
        <v>2041099</v>
      </c>
      <c r="B399" s="45" t="s">
        <v>402</v>
      </c>
      <c r="C399" s="54">
        <v>0</v>
      </c>
      <c r="D399" s="35">
        <f t="shared" si="18"/>
        <v>0</v>
      </c>
      <c r="E399" s="54">
        <v>0</v>
      </c>
      <c r="F399" s="35">
        <f t="shared" si="19"/>
        <v>0</v>
      </c>
      <c r="G399" s="54">
        <v>0</v>
      </c>
      <c r="H399" s="35">
        <f t="shared" si="20"/>
        <v>0</v>
      </c>
      <c r="I399" s="54"/>
      <c r="K399">
        <v>2</v>
      </c>
    </row>
    <row r="400" spans="1:11" ht="17.45" customHeight="1">
      <c r="A400" s="47">
        <v>20499</v>
      </c>
      <c r="B400" s="47" t="s">
        <v>403</v>
      </c>
      <c r="C400" s="52">
        <v>864</v>
      </c>
      <c r="D400" s="34">
        <f t="shared" si="18"/>
        <v>0</v>
      </c>
      <c r="E400" s="52">
        <f>E401</f>
        <v>864</v>
      </c>
      <c r="F400" s="34">
        <f t="shared" si="19"/>
        <v>0</v>
      </c>
      <c r="G400" s="52">
        <f>G401</f>
        <v>864</v>
      </c>
      <c r="H400" s="34">
        <f t="shared" si="20"/>
        <v>-670</v>
      </c>
      <c r="I400" s="52">
        <f>I401</f>
        <v>194</v>
      </c>
    </row>
    <row r="401" spans="1:11" ht="17.45" customHeight="1">
      <c r="A401" s="44">
        <v>2049901</v>
      </c>
      <c r="B401" s="45" t="s">
        <v>404</v>
      </c>
      <c r="C401" s="53">
        <v>864</v>
      </c>
      <c r="D401" s="35">
        <f t="shared" si="18"/>
        <v>0</v>
      </c>
      <c r="E401" s="53">
        <v>864</v>
      </c>
      <c r="F401" s="35">
        <f t="shared" si="19"/>
        <v>0</v>
      </c>
      <c r="G401" s="53">
        <v>864</v>
      </c>
      <c r="H401" s="35">
        <f t="shared" si="20"/>
        <v>-670</v>
      </c>
      <c r="I401" s="53">
        <v>194</v>
      </c>
    </row>
    <row r="402" spans="1:11" ht="17.45" customHeight="1">
      <c r="A402" s="47">
        <v>205</v>
      </c>
      <c r="B402" s="47" t="s">
        <v>405</v>
      </c>
      <c r="C402" s="52">
        <v>55612</v>
      </c>
      <c r="D402" s="34">
        <f t="shared" si="18"/>
        <v>0</v>
      </c>
      <c r="E402" s="52">
        <f>E403+E408+E417+E423+E429+E433+E437+E441+E447+E454</f>
        <v>55612</v>
      </c>
      <c r="F402" s="34">
        <f t="shared" si="19"/>
        <v>0</v>
      </c>
      <c r="G402" s="52">
        <f>G403+G408+G417+G423+G429+G433+G437+G441+G447+G454</f>
        <v>55612</v>
      </c>
      <c r="H402" s="34">
        <f t="shared" si="20"/>
        <v>-7839</v>
      </c>
      <c r="I402" s="52">
        <f>I403+I408+I417+I423+I429+I433+I437+I441+I447+I454</f>
        <v>47773</v>
      </c>
    </row>
    <row r="403" spans="1:11" ht="17.45" customHeight="1">
      <c r="A403" s="47">
        <v>20501</v>
      </c>
      <c r="B403" s="47" t="s">
        <v>406</v>
      </c>
      <c r="C403" s="52">
        <v>2705</v>
      </c>
      <c r="D403" s="34">
        <f t="shared" si="18"/>
        <v>0</v>
      </c>
      <c r="E403" s="52">
        <f>SUM(E404:E407)</f>
        <v>2705</v>
      </c>
      <c r="F403" s="34">
        <f t="shared" si="19"/>
        <v>0</v>
      </c>
      <c r="G403" s="52">
        <f>SUM(G404:G407)</f>
        <v>2705</v>
      </c>
      <c r="H403" s="34">
        <f t="shared" si="20"/>
        <v>-1668</v>
      </c>
      <c r="I403" s="52">
        <f>SUM(I404:I407)</f>
        <v>1037</v>
      </c>
    </row>
    <row r="404" spans="1:11" ht="17.45" customHeight="1">
      <c r="A404" s="44">
        <v>2050101</v>
      </c>
      <c r="B404" s="45" t="s">
        <v>165</v>
      </c>
      <c r="C404" s="53">
        <v>496</v>
      </c>
      <c r="D404" s="35">
        <f t="shared" si="18"/>
        <v>0</v>
      </c>
      <c r="E404" s="53">
        <v>496</v>
      </c>
      <c r="F404" s="35">
        <f t="shared" si="19"/>
        <v>0</v>
      </c>
      <c r="G404" s="53">
        <v>496</v>
      </c>
      <c r="H404" s="35">
        <f t="shared" si="20"/>
        <v>10</v>
      </c>
      <c r="I404" s="53">
        <v>506</v>
      </c>
    </row>
    <row r="405" spans="1:11" ht="17.45" customHeight="1">
      <c r="A405" s="44">
        <v>2050102</v>
      </c>
      <c r="B405" s="45" t="s">
        <v>166</v>
      </c>
      <c r="C405" s="53">
        <v>20</v>
      </c>
      <c r="D405" s="35">
        <f t="shared" si="18"/>
        <v>0</v>
      </c>
      <c r="E405" s="53">
        <v>20</v>
      </c>
      <c r="F405" s="35">
        <f t="shared" si="19"/>
        <v>0</v>
      </c>
      <c r="G405" s="53">
        <v>20</v>
      </c>
      <c r="H405" s="35">
        <f t="shared" si="20"/>
        <v>6</v>
      </c>
      <c r="I405" s="53">
        <v>26</v>
      </c>
    </row>
    <row r="406" spans="1:11" ht="17.45" customHeight="1">
      <c r="A406" s="44">
        <v>2050103</v>
      </c>
      <c r="B406" s="45" t="s">
        <v>167</v>
      </c>
      <c r="C406" s="53">
        <v>2117</v>
      </c>
      <c r="D406" s="35">
        <f t="shared" si="18"/>
        <v>0</v>
      </c>
      <c r="E406" s="53">
        <v>2117</v>
      </c>
      <c r="F406" s="35">
        <f t="shared" si="19"/>
        <v>0</v>
      </c>
      <c r="G406" s="53">
        <v>2117</v>
      </c>
      <c r="H406" s="35">
        <f t="shared" si="20"/>
        <v>-1679</v>
      </c>
      <c r="I406" s="53">
        <v>438</v>
      </c>
    </row>
    <row r="407" spans="1:11" ht="17.45" customHeight="1">
      <c r="A407" s="44">
        <v>2050199</v>
      </c>
      <c r="B407" s="45" t="s">
        <v>407</v>
      </c>
      <c r="C407" s="53">
        <v>72</v>
      </c>
      <c r="D407" s="35">
        <f t="shared" si="18"/>
        <v>0</v>
      </c>
      <c r="E407" s="53">
        <v>72</v>
      </c>
      <c r="F407" s="35">
        <f t="shared" si="19"/>
        <v>0</v>
      </c>
      <c r="G407" s="53">
        <v>72</v>
      </c>
      <c r="H407" s="35">
        <f t="shared" si="20"/>
        <v>-5</v>
      </c>
      <c r="I407" s="53">
        <v>67</v>
      </c>
    </row>
    <row r="408" spans="1:11" ht="17.45" customHeight="1">
      <c r="A408" s="47">
        <v>20502</v>
      </c>
      <c r="B408" s="47" t="s">
        <v>408</v>
      </c>
      <c r="C408" s="52">
        <v>39907</v>
      </c>
      <c r="D408" s="34">
        <f t="shared" si="18"/>
        <v>0</v>
      </c>
      <c r="E408" s="52">
        <f>SUM(E409:E416)</f>
        <v>39907</v>
      </c>
      <c r="F408" s="34">
        <f t="shared" si="19"/>
        <v>0</v>
      </c>
      <c r="G408" s="52">
        <f>SUM(G409:G416)</f>
        <v>39907</v>
      </c>
      <c r="H408" s="34">
        <f t="shared" si="20"/>
        <v>-2625</v>
      </c>
      <c r="I408" s="52">
        <f>SUM(I409:I416)</f>
        <v>37282</v>
      </c>
    </row>
    <row r="409" spans="1:11" ht="17.45" customHeight="1">
      <c r="A409" s="44">
        <v>2050201</v>
      </c>
      <c r="B409" s="45" t="s">
        <v>409</v>
      </c>
      <c r="C409" s="53">
        <v>877</v>
      </c>
      <c r="D409" s="35">
        <f t="shared" si="18"/>
        <v>0</v>
      </c>
      <c r="E409" s="53">
        <v>877</v>
      </c>
      <c r="F409" s="35">
        <f t="shared" si="19"/>
        <v>0</v>
      </c>
      <c r="G409" s="53">
        <v>877</v>
      </c>
      <c r="H409" s="35">
        <f t="shared" si="20"/>
        <v>-335</v>
      </c>
      <c r="I409" s="53">
        <v>542</v>
      </c>
    </row>
    <row r="410" spans="1:11" ht="17.45" customHeight="1">
      <c r="A410" s="44">
        <v>2050202</v>
      </c>
      <c r="B410" s="45" t="s">
        <v>410</v>
      </c>
      <c r="C410" s="53">
        <v>12328</v>
      </c>
      <c r="D410" s="35">
        <f t="shared" si="18"/>
        <v>0</v>
      </c>
      <c r="E410" s="53">
        <v>12328</v>
      </c>
      <c r="F410" s="35">
        <f t="shared" si="19"/>
        <v>0</v>
      </c>
      <c r="G410" s="53">
        <v>12328</v>
      </c>
      <c r="H410" s="35">
        <f t="shared" si="20"/>
        <v>253</v>
      </c>
      <c r="I410" s="53">
        <v>12581</v>
      </c>
    </row>
    <row r="411" spans="1:11" ht="17.45" customHeight="1">
      <c r="A411" s="44">
        <v>2050203</v>
      </c>
      <c r="B411" s="45" t="s">
        <v>411</v>
      </c>
      <c r="C411" s="53">
        <v>8863</v>
      </c>
      <c r="D411" s="35">
        <f t="shared" si="18"/>
        <v>0</v>
      </c>
      <c r="E411" s="53">
        <v>8863</v>
      </c>
      <c r="F411" s="35">
        <f t="shared" si="19"/>
        <v>0</v>
      </c>
      <c r="G411" s="53">
        <v>8863</v>
      </c>
      <c r="H411" s="35">
        <f t="shared" si="20"/>
        <v>839</v>
      </c>
      <c r="I411" s="53">
        <v>9702</v>
      </c>
    </row>
    <row r="412" spans="1:11" ht="17.45" customHeight="1">
      <c r="A412" s="44">
        <v>2050204</v>
      </c>
      <c r="B412" s="45" t="s">
        <v>412</v>
      </c>
      <c r="C412" s="53">
        <v>11577</v>
      </c>
      <c r="D412" s="35">
        <f t="shared" si="18"/>
        <v>0</v>
      </c>
      <c r="E412" s="53">
        <v>11577</v>
      </c>
      <c r="F412" s="35">
        <f t="shared" si="19"/>
        <v>0</v>
      </c>
      <c r="G412" s="53">
        <v>11577</v>
      </c>
      <c r="H412" s="35">
        <f t="shared" si="20"/>
        <v>2370</v>
      </c>
      <c r="I412" s="53">
        <v>13947</v>
      </c>
    </row>
    <row r="413" spans="1:11" ht="17.45" customHeight="1">
      <c r="A413" s="44">
        <v>2050205</v>
      </c>
      <c r="B413" s="45" t="s">
        <v>413</v>
      </c>
      <c r="C413" s="53">
        <v>0</v>
      </c>
      <c r="D413" s="35">
        <f t="shared" si="18"/>
        <v>0</v>
      </c>
      <c r="E413" s="53">
        <v>0</v>
      </c>
      <c r="F413" s="35">
        <f t="shared" si="19"/>
        <v>0</v>
      </c>
      <c r="G413" s="53">
        <v>0</v>
      </c>
      <c r="H413" s="35">
        <f t="shared" si="20"/>
        <v>14</v>
      </c>
      <c r="I413" s="53">
        <v>14</v>
      </c>
    </row>
    <row r="414" spans="1:11" ht="17.45" hidden="1" customHeight="1">
      <c r="A414" s="44">
        <v>2050206</v>
      </c>
      <c r="B414" s="45" t="s">
        <v>414</v>
      </c>
      <c r="C414" s="53">
        <v>0</v>
      </c>
      <c r="D414" s="35">
        <f t="shared" si="18"/>
        <v>0</v>
      </c>
      <c r="E414" s="53">
        <v>0</v>
      </c>
      <c r="F414" s="35">
        <f t="shared" si="19"/>
        <v>0</v>
      </c>
      <c r="G414" s="53">
        <v>0</v>
      </c>
      <c r="H414" s="35">
        <f t="shared" si="20"/>
        <v>0</v>
      </c>
      <c r="I414" s="53">
        <v>0</v>
      </c>
      <c r="K414">
        <v>2</v>
      </c>
    </row>
    <row r="415" spans="1:11" ht="17.45" hidden="1" customHeight="1">
      <c r="A415" s="44">
        <v>2050207</v>
      </c>
      <c r="B415" s="45" t="s">
        <v>415</v>
      </c>
      <c r="C415" s="53">
        <v>0</v>
      </c>
      <c r="D415" s="35">
        <f t="shared" si="18"/>
        <v>0</v>
      </c>
      <c r="E415" s="53">
        <v>0</v>
      </c>
      <c r="F415" s="35">
        <f t="shared" si="19"/>
        <v>0</v>
      </c>
      <c r="G415" s="53">
        <v>0</v>
      </c>
      <c r="H415" s="35">
        <f t="shared" si="20"/>
        <v>0</v>
      </c>
      <c r="I415" s="53">
        <v>0</v>
      </c>
      <c r="K415">
        <v>2</v>
      </c>
    </row>
    <row r="416" spans="1:11" ht="17.45" customHeight="1">
      <c r="A416" s="44">
        <v>2050299</v>
      </c>
      <c r="B416" s="45" t="s">
        <v>416</v>
      </c>
      <c r="C416" s="53">
        <v>6262</v>
      </c>
      <c r="D416" s="35">
        <f t="shared" si="18"/>
        <v>0</v>
      </c>
      <c r="E416" s="53">
        <v>6262</v>
      </c>
      <c r="F416" s="35">
        <f t="shared" si="19"/>
        <v>0</v>
      </c>
      <c r="G416" s="53">
        <v>6262</v>
      </c>
      <c r="H416" s="35">
        <f t="shared" si="20"/>
        <v>-5766</v>
      </c>
      <c r="I416" s="53">
        <v>496</v>
      </c>
    </row>
    <row r="417" spans="1:11" ht="17.45" customHeight="1">
      <c r="A417" s="47">
        <v>20503</v>
      </c>
      <c r="B417" s="47" t="s">
        <v>417</v>
      </c>
      <c r="C417" s="52">
        <v>3081</v>
      </c>
      <c r="D417" s="34">
        <f t="shared" si="18"/>
        <v>0</v>
      </c>
      <c r="E417" s="52">
        <f>SUM(E418:E422)</f>
        <v>3081</v>
      </c>
      <c r="F417" s="34">
        <f t="shared" si="19"/>
        <v>0</v>
      </c>
      <c r="G417" s="52">
        <f>SUM(G418:G422)</f>
        <v>3081</v>
      </c>
      <c r="H417" s="34">
        <f t="shared" si="20"/>
        <v>328</v>
      </c>
      <c r="I417" s="52">
        <f>SUM(I418:I422)</f>
        <v>3409</v>
      </c>
    </row>
    <row r="418" spans="1:11" ht="17.45" hidden="1" customHeight="1">
      <c r="A418" s="44">
        <v>2050301</v>
      </c>
      <c r="B418" s="45" t="s">
        <v>418</v>
      </c>
      <c r="C418" s="54">
        <v>0</v>
      </c>
      <c r="D418" s="35">
        <f t="shared" si="18"/>
        <v>0</v>
      </c>
      <c r="E418" s="54">
        <v>0</v>
      </c>
      <c r="F418" s="35">
        <f t="shared" si="19"/>
        <v>0</v>
      </c>
      <c r="G418" s="54">
        <v>0</v>
      </c>
      <c r="H418" s="35">
        <f t="shared" si="20"/>
        <v>0</v>
      </c>
      <c r="I418" s="54"/>
      <c r="K418">
        <v>2</v>
      </c>
    </row>
    <row r="419" spans="1:11" ht="17.45" customHeight="1">
      <c r="A419" s="44">
        <v>2050302</v>
      </c>
      <c r="B419" s="45" t="s">
        <v>419</v>
      </c>
      <c r="C419" s="58">
        <v>3060</v>
      </c>
      <c r="D419" s="59">
        <f t="shared" si="18"/>
        <v>0</v>
      </c>
      <c r="E419" s="58">
        <v>3060</v>
      </c>
      <c r="F419" s="59">
        <f t="shared" si="19"/>
        <v>0</v>
      </c>
      <c r="G419" s="58">
        <v>3060</v>
      </c>
      <c r="H419" s="59">
        <f t="shared" si="20"/>
        <v>344</v>
      </c>
      <c r="I419" s="58">
        <v>3404</v>
      </c>
    </row>
    <row r="420" spans="1:11" ht="17.45" hidden="1" customHeight="1">
      <c r="A420" s="44">
        <v>2050303</v>
      </c>
      <c r="B420" s="45" t="s">
        <v>420</v>
      </c>
      <c r="C420" s="54">
        <v>0</v>
      </c>
      <c r="D420" s="35">
        <f t="shared" si="18"/>
        <v>0</v>
      </c>
      <c r="E420" s="54">
        <v>0</v>
      </c>
      <c r="F420" s="35">
        <f t="shared" si="19"/>
        <v>0</v>
      </c>
      <c r="G420" s="54">
        <v>0</v>
      </c>
      <c r="H420" s="35">
        <f t="shared" si="20"/>
        <v>0</v>
      </c>
      <c r="I420" s="54"/>
      <c r="K420">
        <v>2</v>
      </c>
    </row>
    <row r="421" spans="1:11" ht="17.45" customHeight="1">
      <c r="A421" s="44">
        <v>2050305</v>
      </c>
      <c r="B421" s="45" t="s">
        <v>421</v>
      </c>
      <c r="C421" s="54">
        <v>21</v>
      </c>
      <c r="D421" s="35">
        <f t="shared" si="18"/>
        <v>0</v>
      </c>
      <c r="E421" s="54">
        <v>21</v>
      </c>
      <c r="F421" s="35">
        <f t="shared" si="19"/>
        <v>0</v>
      </c>
      <c r="G421" s="54">
        <v>21</v>
      </c>
      <c r="H421" s="35">
        <f t="shared" si="20"/>
        <v>-16</v>
      </c>
      <c r="I421" s="54">
        <v>5</v>
      </c>
    </row>
    <row r="422" spans="1:11" ht="17.45" hidden="1" customHeight="1">
      <c r="A422" s="44">
        <v>2050399</v>
      </c>
      <c r="B422" s="45" t="s">
        <v>422</v>
      </c>
      <c r="C422" s="54">
        <v>0</v>
      </c>
      <c r="D422" s="35">
        <f t="shared" si="18"/>
        <v>0</v>
      </c>
      <c r="E422" s="54">
        <v>0</v>
      </c>
      <c r="F422" s="35">
        <f t="shared" si="19"/>
        <v>0</v>
      </c>
      <c r="G422" s="54">
        <v>0</v>
      </c>
      <c r="H422" s="35">
        <f t="shared" si="20"/>
        <v>0</v>
      </c>
      <c r="I422" s="54"/>
      <c r="K422">
        <v>2</v>
      </c>
    </row>
    <row r="423" spans="1:11" ht="17.45" hidden="1" customHeight="1">
      <c r="A423" s="47">
        <v>20504</v>
      </c>
      <c r="B423" s="47" t="s">
        <v>423</v>
      </c>
      <c r="C423" s="55">
        <v>0</v>
      </c>
      <c r="D423" s="34">
        <f t="shared" si="18"/>
        <v>0</v>
      </c>
      <c r="E423" s="55">
        <f>SUM(E424:E428)</f>
        <v>0</v>
      </c>
      <c r="F423" s="34">
        <f t="shared" si="19"/>
        <v>0</v>
      </c>
      <c r="G423" s="55">
        <f>SUM(G424:G428)</f>
        <v>0</v>
      </c>
      <c r="H423" s="34">
        <f t="shared" si="20"/>
        <v>0</v>
      </c>
      <c r="I423" s="55">
        <f>SUM(I424:I428)</f>
        <v>0</v>
      </c>
      <c r="K423">
        <v>2</v>
      </c>
    </row>
    <row r="424" spans="1:11" ht="17.45" hidden="1" customHeight="1">
      <c r="A424" s="44">
        <v>2050401</v>
      </c>
      <c r="B424" s="45" t="s">
        <v>424</v>
      </c>
      <c r="C424" s="54">
        <v>0</v>
      </c>
      <c r="D424" s="35">
        <f t="shared" si="18"/>
        <v>0</v>
      </c>
      <c r="E424" s="54">
        <v>0</v>
      </c>
      <c r="F424" s="35">
        <f t="shared" si="19"/>
        <v>0</v>
      </c>
      <c r="G424" s="54">
        <v>0</v>
      </c>
      <c r="H424" s="35">
        <f t="shared" si="20"/>
        <v>0</v>
      </c>
      <c r="I424" s="54"/>
      <c r="K424">
        <v>2</v>
      </c>
    </row>
    <row r="425" spans="1:11" ht="17.45" hidden="1" customHeight="1">
      <c r="A425" s="44">
        <v>2050402</v>
      </c>
      <c r="B425" s="45" t="s">
        <v>425</v>
      </c>
      <c r="C425" s="54">
        <v>0</v>
      </c>
      <c r="D425" s="35">
        <f t="shared" si="18"/>
        <v>0</v>
      </c>
      <c r="E425" s="54">
        <v>0</v>
      </c>
      <c r="F425" s="35">
        <f t="shared" si="19"/>
        <v>0</v>
      </c>
      <c r="G425" s="54">
        <v>0</v>
      </c>
      <c r="H425" s="35">
        <f t="shared" si="20"/>
        <v>0</v>
      </c>
      <c r="I425" s="54"/>
      <c r="K425">
        <v>2</v>
      </c>
    </row>
    <row r="426" spans="1:11" ht="17.45" hidden="1" customHeight="1">
      <c r="A426" s="44">
        <v>2050403</v>
      </c>
      <c r="B426" s="45" t="s">
        <v>426</v>
      </c>
      <c r="C426" s="54">
        <v>0</v>
      </c>
      <c r="D426" s="35">
        <f t="shared" si="18"/>
        <v>0</v>
      </c>
      <c r="E426" s="54">
        <v>0</v>
      </c>
      <c r="F426" s="35">
        <f t="shared" si="19"/>
        <v>0</v>
      </c>
      <c r="G426" s="54">
        <v>0</v>
      </c>
      <c r="H426" s="35">
        <f t="shared" si="20"/>
        <v>0</v>
      </c>
      <c r="I426" s="54"/>
      <c r="K426">
        <v>2</v>
      </c>
    </row>
    <row r="427" spans="1:11" ht="17.45" hidden="1" customHeight="1">
      <c r="A427" s="44">
        <v>2050404</v>
      </c>
      <c r="B427" s="45" t="s">
        <v>427</v>
      </c>
      <c r="C427" s="54">
        <v>0</v>
      </c>
      <c r="D427" s="35">
        <f t="shared" si="18"/>
        <v>0</v>
      </c>
      <c r="E427" s="54">
        <v>0</v>
      </c>
      <c r="F427" s="35">
        <f t="shared" si="19"/>
        <v>0</v>
      </c>
      <c r="G427" s="54">
        <v>0</v>
      </c>
      <c r="H427" s="35">
        <f t="shared" si="20"/>
        <v>0</v>
      </c>
      <c r="I427" s="54"/>
      <c r="K427">
        <v>2</v>
      </c>
    </row>
    <row r="428" spans="1:11" ht="17.45" hidden="1" customHeight="1">
      <c r="A428" s="44">
        <v>2050499</v>
      </c>
      <c r="B428" s="45" t="s">
        <v>428</v>
      </c>
      <c r="C428" s="54">
        <v>0</v>
      </c>
      <c r="D428" s="35">
        <f t="shared" si="18"/>
        <v>0</v>
      </c>
      <c r="E428" s="54">
        <v>0</v>
      </c>
      <c r="F428" s="35">
        <f t="shared" si="19"/>
        <v>0</v>
      </c>
      <c r="G428" s="54">
        <v>0</v>
      </c>
      <c r="H428" s="35">
        <f t="shared" si="20"/>
        <v>0</v>
      </c>
      <c r="I428" s="54"/>
      <c r="K428">
        <v>2</v>
      </c>
    </row>
    <row r="429" spans="1:11" ht="17.45" customHeight="1">
      <c r="A429" s="47">
        <v>20505</v>
      </c>
      <c r="B429" s="47" t="s">
        <v>429</v>
      </c>
      <c r="C429" s="52">
        <v>401</v>
      </c>
      <c r="D429" s="34">
        <f t="shared" si="18"/>
        <v>0</v>
      </c>
      <c r="E429" s="52">
        <f>SUM(E430:E432)</f>
        <v>401</v>
      </c>
      <c r="F429" s="34">
        <f t="shared" si="19"/>
        <v>0</v>
      </c>
      <c r="G429" s="52">
        <f>SUM(G430:G432)</f>
        <v>401</v>
      </c>
      <c r="H429" s="34">
        <f t="shared" si="20"/>
        <v>-69</v>
      </c>
      <c r="I429" s="52">
        <f>SUM(I430:I432)</f>
        <v>332</v>
      </c>
    </row>
    <row r="430" spans="1:11" ht="17.45" customHeight="1">
      <c r="A430" s="44">
        <v>2050501</v>
      </c>
      <c r="B430" s="45" t="s">
        <v>430</v>
      </c>
      <c r="C430" s="53">
        <v>401</v>
      </c>
      <c r="D430" s="35">
        <f t="shared" si="18"/>
        <v>0</v>
      </c>
      <c r="E430" s="53">
        <v>401</v>
      </c>
      <c r="F430" s="35">
        <f t="shared" si="19"/>
        <v>0</v>
      </c>
      <c r="G430" s="53">
        <v>401</v>
      </c>
      <c r="H430" s="35">
        <f t="shared" si="20"/>
        <v>-69</v>
      </c>
      <c r="I430" s="53">
        <v>332</v>
      </c>
    </row>
    <row r="431" spans="1:11" ht="17.45" hidden="1" customHeight="1">
      <c r="A431" s="44">
        <v>2050502</v>
      </c>
      <c r="B431" s="45" t="s">
        <v>431</v>
      </c>
      <c r="C431" s="54">
        <v>0</v>
      </c>
      <c r="D431" s="35">
        <f t="shared" si="18"/>
        <v>0</v>
      </c>
      <c r="E431" s="54">
        <v>0</v>
      </c>
      <c r="F431" s="35">
        <f t="shared" si="19"/>
        <v>0</v>
      </c>
      <c r="G431" s="54">
        <v>0</v>
      </c>
      <c r="H431" s="35">
        <f t="shared" si="20"/>
        <v>0</v>
      </c>
      <c r="I431" s="54"/>
      <c r="K431">
        <v>2</v>
      </c>
    </row>
    <row r="432" spans="1:11" ht="17.45" hidden="1" customHeight="1">
      <c r="A432" s="44">
        <v>2050599</v>
      </c>
      <c r="B432" s="45" t="s">
        <v>432</v>
      </c>
      <c r="C432" s="54">
        <v>0</v>
      </c>
      <c r="D432" s="35">
        <f t="shared" si="18"/>
        <v>0</v>
      </c>
      <c r="E432" s="54">
        <v>0</v>
      </c>
      <c r="F432" s="35">
        <f t="shared" si="19"/>
        <v>0</v>
      </c>
      <c r="G432" s="54">
        <v>0</v>
      </c>
      <c r="H432" s="35">
        <f t="shared" si="20"/>
        <v>0</v>
      </c>
      <c r="I432" s="54"/>
      <c r="K432">
        <v>2</v>
      </c>
    </row>
    <row r="433" spans="1:11" ht="17.45" hidden="1" customHeight="1">
      <c r="A433" s="47">
        <v>20506</v>
      </c>
      <c r="B433" s="47" t="s">
        <v>433</v>
      </c>
      <c r="C433" s="55">
        <v>0</v>
      </c>
      <c r="D433" s="34">
        <f t="shared" si="18"/>
        <v>0</v>
      </c>
      <c r="E433" s="55">
        <f>SUM(E434:E436)</f>
        <v>0</v>
      </c>
      <c r="F433" s="34">
        <f t="shared" si="19"/>
        <v>0</v>
      </c>
      <c r="G433" s="55">
        <f>SUM(G434:G436)</f>
        <v>0</v>
      </c>
      <c r="H433" s="34">
        <f t="shared" si="20"/>
        <v>0</v>
      </c>
      <c r="I433" s="55">
        <f>SUM(I434:I436)</f>
        <v>0</v>
      </c>
      <c r="K433">
        <v>2</v>
      </c>
    </row>
    <row r="434" spans="1:11" ht="17.45" hidden="1" customHeight="1">
      <c r="A434" s="44">
        <v>2050601</v>
      </c>
      <c r="B434" s="45" t="s">
        <v>434</v>
      </c>
      <c r="C434" s="54">
        <v>0</v>
      </c>
      <c r="D434" s="35">
        <f t="shared" si="18"/>
        <v>0</v>
      </c>
      <c r="E434" s="54">
        <v>0</v>
      </c>
      <c r="F434" s="35">
        <f t="shared" si="19"/>
        <v>0</v>
      </c>
      <c r="G434" s="54">
        <v>0</v>
      </c>
      <c r="H434" s="35">
        <f t="shared" si="20"/>
        <v>0</v>
      </c>
      <c r="I434" s="54"/>
      <c r="K434">
        <v>2</v>
      </c>
    </row>
    <row r="435" spans="1:11" ht="17.45" hidden="1" customHeight="1">
      <c r="A435" s="44">
        <v>2050602</v>
      </c>
      <c r="B435" s="45" t="s">
        <v>435</v>
      </c>
      <c r="C435" s="54">
        <v>0</v>
      </c>
      <c r="D435" s="35">
        <f t="shared" si="18"/>
        <v>0</v>
      </c>
      <c r="E435" s="54">
        <v>0</v>
      </c>
      <c r="F435" s="35">
        <f t="shared" si="19"/>
        <v>0</v>
      </c>
      <c r="G435" s="54">
        <v>0</v>
      </c>
      <c r="H435" s="35">
        <f t="shared" si="20"/>
        <v>0</v>
      </c>
      <c r="I435" s="54"/>
      <c r="K435">
        <v>2</v>
      </c>
    </row>
    <row r="436" spans="1:11" ht="17.45" hidden="1" customHeight="1">
      <c r="A436" s="44">
        <v>2050699</v>
      </c>
      <c r="B436" s="45" t="s">
        <v>436</v>
      </c>
      <c r="C436" s="54">
        <v>0</v>
      </c>
      <c r="D436" s="35">
        <f t="shared" si="18"/>
        <v>0</v>
      </c>
      <c r="E436" s="54">
        <v>0</v>
      </c>
      <c r="F436" s="35">
        <f t="shared" si="19"/>
        <v>0</v>
      </c>
      <c r="G436" s="54">
        <v>0</v>
      </c>
      <c r="H436" s="35">
        <f t="shared" si="20"/>
        <v>0</v>
      </c>
      <c r="I436" s="54"/>
      <c r="K436">
        <v>2</v>
      </c>
    </row>
    <row r="437" spans="1:11" ht="17.45" customHeight="1">
      <c r="A437" s="47">
        <v>20507</v>
      </c>
      <c r="B437" s="47" t="s">
        <v>437</v>
      </c>
      <c r="C437" s="52">
        <v>196</v>
      </c>
      <c r="D437" s="34">
        <f t="shared" si="18"/>
        <v>0</v>
      </c>
      <c r="E437" s="52">
        <f>SUM(E438:E440)</f>
        <v>196</v>
      </c>
      <c r="F437" s="34">
        <f t="shared" si="19"/>
        <v>0</v>
      </c>
      <c r="G437" s="52">
        <f>SUM(G438:G440)</f>
        <v>196</v>
      </c>
      <c r="H437" s="34">
        <f t="shared" si="20"/>
        <v>119</v>
      </c>
      <c r="I437" s="52">
        <f>SUM(I438:I440)</f>
        <v>315</v>
      </c>
    </row>
    <row r="438" spans="1:11" ht="17.45" customHeight="1">
      <c r="A438" s="44">
        <v>2050701</v>
      </c>
      <c r="B438" s="45" t="s">
        <v>438</v>
      </c>
      <c r="C438" s="53">
        <v>196</v>
      </c>
      <c r="D438" s="35">
        <f t="shared" si="18"/>
        <v>0</v>
      </c>
      <c r="E438" s="53">
        <v>196</v>
      </c>
      <c r="F438" s="35">
        <f t="shared" si="19"/>
        <v>0</v>
      </c>
      <c r="G438" s="53">
        <v>196</v>
      </c>
      <c r="H438" s="35">
        <f t="shared" si="20"/>
        <v>119</v>
      </c>
      <c r="I438" s="53">
        <v>315</v>
      </c>
    </row>
    <row r="439" spans="1:11" ht="17.45" hidden="1" customHeight="1">
      <c r="A439" s="44">
        <v>2050702</v>
      </c>
      <c r="B439" s="45" t="s">
        <v>439</v>
      </c>
      <c r="C439" s="54">
        <v>0</v>
      </c>
      <c r="D439" s="35">
        <f t="shared" si="18"/>
        <v>0</v>
      </c>
      <c r="E439" s="54">
        <v>0</v>
      </c>
      <c r="F439" s="35">
        <f t="shared" si="19"/>
        <v>0</v>
      </c>
      <c r="G439" s="54">
        <v>0</v>
      </c>
      <c r="H439" s="35">
        <f t="shared" si="20"/>
        <v>0</v>
      </c>
      <c r="I439" s="54"/>
      <c r="K439">
        <v>2</v>
      </c>
    </row>
    <row r="440" spans="1:11" ht="17.45" hidden="1" customHeight="1">
      <c r="A440" s="44">
        <v>2050799</v>
      </c>
      <c r="B440" s="45" t="s">
        <v>440</v>
      </c>
      <c r="C440" s="54">
        <v>0</v>
      </c>
      <c r="D440" s="35">
        <f t="shared" si="18"/>
        <v>0</v>
      </c>
      <c r="E440" s="54">
        <v>0</v>
      </c>
      <c r="F440" s="35">
        <f t="shared" si="19"/>
        <v>0</v>
      </c>
      <c r="G440" s="54">
        <v>0</v>
      </c>
      <c r="H440" s="35">
        <f t="shared" si="20"/>
        <v>0</v>
      </c>
      <c r="I440" s="54"/>
      <c r="K440">
        <v>2</v>
      </c>
    </row>
    <row r="441" spans="1:11" ht="17.45" customHeight="1">
      <c r="A441" s="47">
        <v>20508</v>
      </c>
      <c r="B441" s="47" t="s">
        <v>441</v>
      </c>
      <c r="C441" s="52">
        <v>1476</v>
      </c>
      <c r="D441" s="34">
        <f t="shared" si="18"/>
        <v>0</v>
      </c>
      <c r="E441" s="52">
        <f>SUM(E442:E446)</f>
        <v>1476</v>
      </c>
      <c r="F441" s="34">
        <f t="shared" si="19"/>
        <v>0</v>
      </c>
      <c r="G441" s="52">
        <f>SUM(G442:G446)</f>
        <v>1476</v>
      </c>
      <c r="H441" s="34">
        <f t="shared" si="20"/>
        <v>-926</v>
      </c>
      <c r="I441" s="52">
        <f>SUM(I442:I446)</f>
        <v>550</v>
      </c>
    </row>
    <row r="442" spans="1:11" ht="17.45" customHeight="1">
      <c r="A442" s="44">
        <v>2050801</v>
      </c>
      <c r="B442" s="45" t="s">
        <v>442</v>
      </c>
      <c r="C442" s="53">
        <v>132</v>
      </c>
      <c r="D442" s="35">
        <f t="shared" si="18"/>
        <v>0</v>
      </c>
      <c r="E442" s="53">
        <v>132</v>
      </c>
      <c r="F442" s="35">
        <f t="shared" si="19"/>
        <v>0</v>
      </c>
      <c r="G442" s="53">
        <v>132</v>
      </c>
      <c r="H442" s="35">
        <f t="shared" si="20"/>
        <v>-100</v>
      </c>
      <c r="I442" s="53">
        <v>32</v>
      </c>
    </row>
    <row r="443" spans="1:11" ht="17.45" customHeight="1">
      <c r="A443" s="44">
        <v>2050802</v>
      </c>
      <c r="B443" s="45" t="s">
        <v>443</v>
      </c>
      <c r="C443" s="53">
        <v>272</v>
      </c>
      <c r="D443" s="35">
        <f t="shared" si="18"/>
        <v>0</v>
      </c>
      <c r="E443" s="53">
        <v>272</v>
      </c>
      <c r="F443" s="35">
        <f t="shared" si="19"/>
        <v>0</v>
      </c>
      <c r="G443" s="53">
        <v>272</v>
      </c>
      <c r="H443" s="35">
        <f t="shared" si="20"/>
        <v>25</v>
      </c>
      <c r="I443" s="53">
        <v>297</v>
      </c>
    </row>
    <row r="444" spans="1:11" ht="17.45" customHeight="1">
      <c r="A444" s="44">
        <v>2050803</v>
      </c>
      <c r="B444" s="45" t="s">
        <v>444</v>
      </c>
      <c r="C444" s="53">
        <v>1072</v>
      </c>
      <c r="D444" s="35">
        <f t="shared" si="18"/>
        <v>0</v>
      </c>
      <c r="E444" s="53">
        <v>1072</v>
      </c>
      <c r="F444" s="35">
        <f t="shared" si="19"/>
        <v>0</v>
      </c>
      <c r="G444" s="53">
        <v>1072</v>
      </c>
      <c r="H444" s="35">
        <f t="shared" si="20"/>
        <v>-851</v>
      </c>
      <c r="I444" s="53">
        <v>221</v>
      </c>
    </row>
    <row r="445" spans="1:11" ht="17.45" hidden="1" customHeight="1">
      <c r="A445" s="44">
        <v>2050804</v>
      </c>
      <c r="B445" s="45" t="s">
        <v>445</v>
      </c>
      <c r="C445" s="54">
        <v>0</v>
      </c>
      <c r="D445" s="35">
        <f t="shared" si="18"/>
        <v>0</v>
      </c>
      <c r="E445" s="54">
        <v>0</v>
      </c>
      <c r="F445" s="35">
        <f t="shared" si="19"/>
        <v>0</v>
      </c>
      <c r="G445" s="54">
        <v>0</v>
      </c>
      <c r="H445" s="35">
        <f t="shared" si="20"/>
        <v>0</v>
      </c>
      <c r="I445" s="54"/>
      <c r="K445">
        <v>2</v>
      </c>
    </row>
    <row r="446" spans="1:11" ht="17.45" hidden="1" customHeight="1">
      <c r="A446" s="44">
        <v>2050899</v>
      </c>
      <c r="B446" s="45" t="s">
        <v>446</v>
      </c>
      <c r="C446" s="54">
        <v>0</v>
      </c>
      <c r="D446" s="35">
        <f t="shared" si="18"/>
        <v>0</v>
      </c>
      <c r="E446" s="54">
        <v>0</v>
      </c>
      <c r="F446" s="35">
        <f t="shared" si="19"/>
        <v>0</v>
      </c>
      <c r="G446" s="54">
        <v>0</v>
      </c>
      <c r="H446" s="35">
        <f t="shared" si="20"/>
        <v>0</v>
      </c>
      <c r="I446" s="54"/>
      <c r="K446">
        <v>2</v>
      </c>
    </row>
    <row r="447" spans="1:11" ht="17.45" customHeight="1">
      <c r="A447" s="47">
        <v>20509</v>
      </c>
      <c r="B447" s="47" t="s">
        <v>447</v>
      </c>
      <c r="C447" s="52">
        <v>7809</v>
      </c>
      <c r="D447" s="34">
        <f t="shared" si="18"/>
        <v>0</v>
      </c>
      <c r="E447" s="52">
        <f>SUM(E448:E453)</f>
        <v>7809</v>
      </c>
      <c r="F447" s="34">
        <f t="shared" si="19"/>
        <v>0</v>
      </c>
      <c r="G447" s="52">
        <f>SUM(G448:G453)</f>
        <v>7809</v>
      </c>
      <c r="H447" s="34">
        <f t="shared" si="20"/>
        <v>-3520</v>
      </c>
      <c r="I447" s="52">
        <f>SUM(I448:I453)</f>
        <v>4289</v>
      </c>
    </row>
    <row r="448" spans="1:11" ht="17.45" customHeight="1">
      <c r="A448" s="44">
        <v>2050901</v>
      </c>
      <c r="B448" s="45" t="s">
        <v>448</v>
      </c>
      <c r="C448" s="53">
        <v>267</v>
      </c>
      <c r="D448" s="35">
        <f t="shared" si="18"/>
        <v>0</v>
      </c>
      <c r="E448" s="53">
        <v>267</v>
      </c>
      <c r="F448" s="35">
        <f t="shared" si="19"/>
        <v>0</v>
      </c>
      <c r="G448" s="53">
        <v>267</v>
      </c>
      <c r="H448" s="35">
        <f t="shared" si="20"/>
        <v>-267</v>
      </c>
      <c r="I448" s="53"/>
    </row>
    <row r="449" spans="1:11" ht="17.45" hidden="1" customHeight="1">
      <c r="A449" s="44">
        <v>2050902</v>
      </c>
      <c r="B449" s="45" t="s">
        <v>449</v>
      </c>
      <c r="C449" s="53">
        <v>0</v>
      </c>
      <c r="D449" s="35">
        <f t="shared" si="18"/>
        <v>0</v>
      </c>
      <c r="E449" s="53">
        <v>0</v>
      </c>
      <c r="F449" s="35">
        <f t="shared" si="19"/>
        <v>0</v>
      </c>
      <c r="G449" s="53">
        <v>0</v>
      </c>
      <c r="H449" s="35">
        <f t="shared" si="20"/>
        <v>0</v>
      </c>
      <c r="I449" s="53"/>
      <c r="K449">
        <v>2</v>
      </c>
    </row>
    <row r="450" spans="1:11" ht="17.45" customHeight="1">
      <c r="A450" s="44">
        <v>2050903</v>
      </c>
      <c r="B450" s="45" t="s">
        <v>450</v>
      </c>
      <c r="C450" s="53">
        <v>830</v>
      </c>
      <c r="D450" s="35">
        <f t="shared" si="18"/>
        <v>0</v>
      </c>
      <c r="E450" s="53">
        <v>830</v>
      </c>
      <c r="F450" s="35">
        <f t="shared" si="19"/>
        <v>0</v>
      </c>
      <c r="G450" s="53">
        <v>830</v>
      </c>
      <c r="H450" s="35">
        <f t="shared" si="20"/>
        <v>394</v>
      </c>
      <c r="I450" s="53">
        <v>1224</v>
      </c>
    </row>
    <row r="451" spans="1:11" ht="17.45" customHeight="1">
      <c r="A451" s="44">
        <v>2050904</v>
      </c>
      <c r="B451" s="45" t="s">
        <v>451</v>
      </c>
      <c r="C451" s="53">
        <v>0</v>
      </c>
      <c r="D451" s="35">
        <f t="shared" si="18"/>
        <v>0</v>
      </c>
      <c r="E451" s="53">
        <v>0</v>
      </c>
      <c r="F451" s="35">
        <f t="shared" si="19"/>
        <v>0</v>
      </c>
      <c r="G451" s="53">
        <v>0</v>
      </c>
      <c r="H451" s="35">
        <f t="shared" si="20"/>
        <v>250</v>
      </c>
      <c r="I451" s="53">
        <v>250</v>
      </c>
    </row>
    <row r="452" spans="1:11" ht="17.45" customHeight="1">
      <c r="A452" s="44">
        <v>2050905</v>
      </c>
      <c r="B452" s="45" t="s">
        <v>452</v>
      </c>
      <c r="C452" s="53">
        <v>2712</v>
      </c>
      <c r="D452" s="35">
        <f t="shared" si="18"/>
        <v>0</v>
      </c>
      <c r="E452" s="53">
        <v>2712</v>
      </c>
      <c r="F452" s="35">
        <f t="shared" si="19"/>
        <v>0</v>
      </c>
      <c r="G452" s="53">
        <v>2712</v>
      </c>
      <c r="H452" s="35">
        <f t="shared" si="20"/>
        <v>-2200</v>
      </c>
      <c r="I452" s="53">
        <v>512</v>
      </c>
    </row>
    <row r="453" spans="1:11" ht="17.45" customHeight="1">
      <c r="A453" s="44">
        <v>2050999</v>
      </c>
      <c r="B453" s="45" t="s">
        <v>453</v>
      </c>
      <c r="C453" s="53">
        <v>4000</v>
      </c>
      <c r="D453" s="35">
        <f t="shared" si="18"/>
        <v>0</v>
      </c>
      <c r="E453" s="53">
        <v>4000</v>
      </c>
      <c r="F453" s="35">
        <f t="shared" si="19"/>
        <v>0</v>
      </c>
      <c r="G453" s="53">
        <v>4000</v>
      </c>
      <c r="H453" s="35">
        <f t="shared" si="20"/>
        <v>-1697</v>
      </c>
      <c r="I453" s="53">
        <v>2303</v>
      </c>
    </row>
    <row r="454" spans="1:11" ht="17.45" customHeight="1">
      <c r="A454" s="47">
        <v>20599</v>
      </c>
      <c r="B454" s="47" t="s">
        <v>454</v>
      </c>
      <c r="C454" s="52">
        <v>37</v>
      </c>
      <c r="D454" s="34">
        <f t="shared" si="18"/>
        <v>0</v>
      </c>
      <c r="E454" s="52">
        <f>E455</f>
        <v>37</v>
      </c>
      <c r="F454" s="34">
        <f t="shared" si="19"/>
        <v>0</v>
      </c>
      <c r="G454" s="52">
        <f>G455</f>
        <v>37</v>
      </c>
      <c r="H454" s="34">
        <f t="shared" si="20"/>
        <v>522</v>
      </c>
      <c r="I454" s="52">
        <f>I455</f>
        <v>559</v>
      </c>
    </row>
    <row r="455" spans="1:11" ht="17.45" customHeight="1">
      <c r="A455" s="44">
        <v>2059999</v>
      </c>
      <c r="B455" s="45" t="s">
        <v>455</v>
      </c>
      <c r="C455" s="53">
        <v>37</v>
      </c>
      <c r="D455" s="35">
        <f t="shared" si="18"/>
        <v>0</v>
      </c>
      <c r="E455" s="53">
        <v>37</v>
      </c>
      <c r="F455" s="35">
        <f t="shared" si="19"/>
        <v>0</v>
      </c>
      <c r="G455" s="53">
        <v>37</v>
      </c>
      <c r="H455" s="35">
        <f t="shared" si="20"/>
        <v>522</v>
      </c>
      <c r="I455" s="53">
        <v>559</v>
      </c>
    </row>
    <row r="456" spans="1:11" ht="17.45" customHeight="1">
      <c r="A456" s="47">
        <v>206</v>
      </c>
      <c r="B456" s="47" t="s">
        <v>456</v>
      </c>
      <c r="C456" s="52">
        <v>6238</v>
      </c>
      <c r="D456" s="34">
        <f t="shared" ref="D456:D519" si="21">E456-C456</f>
        <v>0</v>
      </c>
      <c r="E456" s="52">
        <f>E457+E462+E470+E476+E480+E485+E490+E497+E501+E505</f>
        <v>6238</v>
      </c>
      <c r="F456" s="34">
        <f t="shared" ref="F456:F519" si="22">G456-E456</f>
        <v>0</v>
      </c>
      <c r="G456" s="52">
        <f>G457+G462+G470+G476+G480+G485+G490+G497+G501+G505</f>
        <v>6238</v>
      </c>
      <c r="H456" s="34">
        <f t="shared" ref="H456:H519" si="23">I456-G456</f>
        <v>2065</v>
      </c>
      <c r="I456" s="52">
        <f>I457+I462+I470+I476+I480+I485+I490+I497+I501+I505</f>
        <v>8303</v>
      </c>
    </row>
    <row r="457" spans="1:11" ht="17.45" customHeight="1">
      <c r="A457" s="47">
        <v>20601</v>
      </c>
      <c r="B457" s="47" t="s">
        <v>457</v>
      </c>
      <c r="C457" s="52">
        <v>961</v>
      </c>
      <c r="D457" s="34">
        <f t="shared" si="21"/>
        <v>0</v>
      </c>
      <c r="E457" s="52">
        <f>SUM(E458:E461)</f>
        <v>961</v>
      </c>
      <c r="F457" s="34">
        <f t="shared" si="22"/>
        <v>0</v>
      </c>
      <c r="G457" s="52">
        <f>SUM(G458:G461)</f>
        <v>961</v>
      </c>
      <c r="H457" s="34">
        <f t="shared" si="23"/>
        <v>19</v>
      </c>
      <c r="I457" s="52">
        <f>SUM(I458:I461)</f>
        <v>980</v>
      </c>
    </row>
    <row r="458" spans="1:11" ht="17.45" customHeight="1">
      <c r="A458" s="44">
        <v>2060101</v>
      </c>
      <c r="B458" s="45" t="s">
        <v>165</v>
      </c>
      <c r="C458" s="53">
        <v>904</v>
      </c>
      <c r="D458" s="35">
        <f t="shared" si="21"/>
        <v>0</v>
      </c>
      <c r="E458" s="53">
        <v>904</v>
      </c>
      <c r="F458" s="35">
        <f t="shared" si="22"/>
        <v>0</v>
      </c>
      <c r="G458" s="53">
        <v>904</v>
      </c>
      <c r="H458" s="35">
        <f t="shared" si="23"/>
        <v>76</v>
      </c>
      <c r="I458" s="53">
        <v>980</v>
      </c>
    </row>
    <row r="459" spans="1:11" ht="17.45" customHeight="1">
      <c r="A459" s="44">
        <v>2060102</v>
      </c>
      <c r="B459" s="45" t="s">
        <v>166</v>
      </c>
      <c r="C459" s="53">
        <v>57</v>
      </c>
      <c r="D459" s="35">
        <f t="shared" si="21"/>
        <v>0</v>
      </c>
      <c r="E459" s="53">
        <v>57</v>
      </c>
      <c r="F459" s="35">
        <f t="shared" si="22"/>
        <v>0</v>
      </c>
      <c r="G459" s="53">
        <v>57</v>
      </c>
      <c r="H459" s="35">
        <f t="shared" si="23"/>
        <v>-57</v>
      </c>
      <c r="I459" s="53"/>
    </row>
    <row r="460" spans="1:11" ht="17.45" hidden="1" customHeight="1">
      <c r="A460" s="44">
        <v>2060103</v>
      </c>
      <c r="B460" s="45" t="s">
        <v>167</v>
      </c>
      <c r="C460" s="54">
        <v>0</v>
      </c>
      <c r="D460" s="35">
        <f t="shared" si="21"/>
        <v>0</v>
      </c>
      <c r="E460" s="54">
        <v>0</v>
      </c>
      <c r="F460" s="35">
        <f t="shared" si="22"/>
        <v>0</v>
      </c>
      <c r="G460" s="54">
        <v>0</v>
      </c>
      <c r="H460" s="35">
        <f t="shared" si="23"/>
        <v>0</v>
      </c>
      <c r="I460" s="54"/>
      <c r="K460">
        <v>2</v>
      </c>
    </row>
    <row r="461" spans="1:11" ht="17.45" hidden="1" customHeight="1">
      <c r="A461" s="44">
        <v>2060199</v>
      </c>
      <c r="B461" s="45" t="s">
        <v>458</v>
      </c>
      <c r="C461" s="54">
        <v>0</v>
      </c>
      <c r="D461" s="35">
        <f t="shared" si="21"/>
        <v>0</v>
      </c>
      <c r="E461" s="54">
        <v>0</v>
      </c>
      <c r="F461" s="35">
        <f t="shared" si="22"/>
        <v>0</v>
      </c>
      <c r="G461" s="54">
        <v>0</v>
      </c>
      <c r="H461" s="35">
        <f t="shared" si="23"/>
        <v>0</v>
      </c>
      <c r="I461" s="54"/>
      <c r="K461">
        <v>2</v>
      </c>
    </row>
    <row r="462" spans="1:11" ht="17.45" hidden="1" customHeight="1">
      <c r="A462" s="47">
        <v>20602</v>
      </c>
      <c r="B462" s="47" t="s">
        <v>459</v>
      </c>
      <c r="C462" s="55">
        <v>0</v>
      </c>
      <c r="D462" s="34">
        <f t="shared" si="21"/>
        <v>0</v>
      </c>
      <c r="E462" s="55">
        <v>0</v>
      </c>
      <c r="F462" s="34">
        <f t="shared" si="22"/>
        <v>0</v>
      </c>
      <c r="G462" s="55">
        <v>0</v>
      </c>
      <c r="H462" s="34">
        <f t="shared" si="23"/>
        <v>0</v>
      </c>
      <c r="I462" s="55"/>
      <c r="K462">
        <v>2</v>
      </c>
    </row>
    <row r="463" spans="1:11" ht="17.45" hidden="1" customHeight="1">
      <c r="A463" s="44">
        <v>2060201</v>
      </c>
      <c r="B463" s="45" t="s">
        <v>460</v>
      </c>
      <c r="C463" s="54">
        <v>0</v>
      </c>
      <c r="D463" s="35">
        <f t="shared" si="21"/>
        <v>0</v>
      </c>
      <c r="E463" s="54">
        <v>0</v>
      </c>
      <c r="F463" s="35">
        <f t="shared" si="22"/>
        <v>0</v>
      </c>
      <c r="G463" s="54">
        <v>0</v>
      </c>
      <c r="H463" s="35">
        <f t="shared" si="23"/>
        <v>0</v>
      </c>
      <c r="I463" s="54"/>
      <c r="K463">
        <v>2</v>
      </c>
    </row>
    <row r="464" spans="1:11" ht="17.45" hidden="1" customHeight="1">
      <c r="A464" s="44">
        <v>2060203</v>
      </c>
      <c r="B464" s="45" t="s">
        <v>461</v>
      </c>
      <c r="C464" s="54">
        <v>0</v>
      </c>
      <c r="D464" s="35">
        <f t="shared" si="21"/>
        <v>0</v>
      </c>
      <c r="E464" s="54">
        <v>0</v>
      </c>
      <c r="F464" s="35">
        <f t="shared" si="22"/>
        <v>0</v>
      </c>
      <c r="G464" s="54">
        <v>0</v>
      </c>
      <c r="H464" s="35">
        <f t="shared" si="23"/>
        <v>0</v>
      </c>
      <c r="I464" s="54"/>
      <c r="K464">
        <v>2</v>
      </c>
    </row>
    <row r="465" spans="1:11" ht="17.45" hidden="1" customHeight="1">
      <c r="A465" s="44">
        <v>2060204</v>
      </c>
      <c r="B465" s="45" t="s">
        <v>462</v>
      </c>
      <c r="C465" s="54">
        <v>0</v>
      </c>
      <c r="D465" s="35">
        <f t="shared" si="21"/>
        <v>0</v>
      </c>
      <c r="E465" s="54">
        <v>0</v>
      </c>
      <c r="F465" s="35">
        <f t="shared" si="22"/>
        <v>0</v>
      </c>
      <c r="G465" s="54">
        <v>0</v>
      </c>
      <c r="H465" s="35">
        <f t="shared" si="23"/>
        <v>0</v>
      </c>
      <c r="I465" s="54"/>
      <c r="K465">
        <v>2</v>
      </c>
    </row>
    <row r="466" spans="1:11" ht="17.45" hidden="1" customHeight="1">
      <c r="A466" s="44">
        <v>2060205</v>
      </c>
      <c r="B466" s="45" t="s">
        <v>463</v>
      </c>
      <c r="C466" s="54">
        <v>0</v>
      </c>
      <c r="D466" s="35">
        <f t="shared" si="21"/>
        <v>0</v>
      </c>
      <c r="E466" s="54">
        <v>0</v>
      </c>
      <c r="F466" s="35">
        <f t="shared" si="22"/>
        <v>0</v>
      </c>
      <c r="G466" s="54">
        <v>0</v>
      </c>
      <c r="H466" s="35">
        <f t="shared" si="23"/>
        <v>0</v>
      </c>
      <c r="I466" s="54"/>
      <c r="K466">
        <v>2</v>
      </c>
    </row>
    <row r="467" spans="1:11" ht="17.45" hidden="1" customHeight="1">
      <c r="A467" s="44">
        <v>2060206</v>
      </c>
      <c r="B467" s="45" t="s">
        <v>464</v>
      </c>
      <c r="C467" s="54">
        <v>0</v>
      </c>
      <c r="D467" s="35">
        <f t="shared" si="21"/>
        <v>0</v>
      </c>
      <c r="E467" s="54">
        <v>0</v>
      </c>
      <c r="F467" s="35">
        <f t="shared" si="22"/>
        <v>0</v>
      </c>
      <c r="G467" s="54">
        <v>0</v>
      </c>
      <c r="H467" s="35">
        <f t="shared" si="23"/>
        <v>0</v>
      </c>
      <c r="I467" s="54"/>
      <c r="K467">
        <v>2</v>
      </c>
    </row>
    <row r="468" spans="1:11" ht="17.45" hidden="1" customHeight="1">
      <c r="A468" s="44">
        <v>2060207</v>
      </c>
      <c r="B468" s="45" t="s">
        <v>465</v>
      </c>
      <c r="C468" s="54">
        <v>0</v>
      </c>
      <c r="D468" s="35">
        <f t="shared" si="21"/>
        <v>0</v>
      </c>
      <c r="E468" s="54">
        <v>0</v>
      </c>
      <c r="F468" s="35">
        <f t="shared" si="22"/>
        <v>0</v>
      </c>
      <c r="G468" s="54">
        <v>0</v>
      </c>
      <c r="H468" s="35">
        <f t="shared" si="23"/>
        <v>0</v>
      </c>
      <c r="I468" s="54"/>
      <c r="K468">
        <v>2</v>
      </c>
    </row>
    <row r="469" spans="1:11" ht="17.45" hidden="1" customHeight="1">
      <c r="A469" s="44">
        <v>2060299</v>
      </c>
      <c r="B469" s="45" t="s">
        <v>466</v>
      </c>
      <c r="C469" s="54">
        <v>0</v>
      </c>
      <c r="D469" s="35">
        <f t="shared" si="21"/>
        <v>0</v>
      </c>
      <c r="E469" s="54">
        <v>0</v>
      </c>
      <c r="F469" s="35">
        <f t="shared" si="22"/>
        <v>0</v>
      </c>
      <c r="G469" s="54">
        <v>0</v>
      </c>
      <c r="H469" s="35">
        <f t="shared" si="23"/>
        <v>0</v>
      </c>
      <c r="I469" s="54"/>
      <c r="K469">
        <v>2</v>
      </c>
    </row>
    <row r="470" spans="1:11" ht="17.45" hidden="1" customHeight="1">
      <c r="A470" s="47">
        <v>20603</v>
      </c>
      <c r="B470" s="47" t="s">
        <v>467</v>
      </c>
      <c r="C470" s="55">
        <v>0</v>
      </c>
      <c r="D470" s="34">
        <f t="shared" si="21"/>
        <v>0</v>
      </c>
      <c r="E470" s="55">
        <v>0</v>
      </c>
      <c r="F470" s="34">
        <f t="shared" si="22"/>
        <v>0</v>
      </c>
      <c r="G470" s="55">
        <v>0</v>
      </c>
      <c r="H470" s="34">
        <f t="shared" si="23"/>
        <v>0</v>
      </c>
      <c r="I470" s="55"/>
      <c r="K470">
        <v>2</v>
      </c>
    </row>
    <row r="471" spans="1:11" ht="17.45" hidden="1" customHeight="1">
      <c r="A471" s="44">
        <v>2060301</v>
      </c>
      <c r="B471" s="45" t="s">
        <v>460</v>
      </c>
      <c r="C471" s="54">
        <v>0</v>
      </c>
      <c r="D471" s="35">
        <f t="shared" si="21"/>
        <v>0</v>
      </c>
      <c r="E471" s="54">
        <v>0</v>
      </c>
      <c r="F471" s="35">
        <f t="shared" si="22"/>
        <v>0</v>
      </c>
      <c r="G471" s="54">
        <v>0</v>
      </c>
      <c r="H471" s="35">
        <f t="shared" si="23"/>
        <v>0</v>
      </c>
      <c r="I471" s="54"/>
      <c r="K471">
        <v>2</v>
      </c>
    </row>
    <row r="472" spans="1:11" ht="17.45" hidden="1" customHeight="1">
      <c r="A472" s="44">
        <v>2060302</v>
      </c>
      <c r="B472" s="45" t="s">
        <v>468</v>
      </c>
      <c r="C472" s="54">
        <v>0</v>
      </c>
      <c r="D472" s="35">
        <f t="shared" si="21"/>
        <v>0</v>
      </c>
      <c r="E472" s="54">
        <v>0</v>
      </c>
      <c r="F472" s="35">
        <f t="shared" si="22"/>
        <v>0</v>
      </c>
      <c r="G472" s="54">
        <v>0</v>
      </c>
      <c r="H472" s="35">
        <f t="shared" si="23"/>
        <v>0</v>
      </c>
      <c r="I472" s="54"/>
      <c r="K472">
        <v>2</v>
      </c>
    </row>
    <row r="473" spans="1:11" ht="17.45" hidden="1" customHeight="1">
      <c r="A473" s="44">
        <v>2060303</v>
      </c>
      <c r="B473" s="45" t="s">
        <v>469</v>
      </c>
      <c r="C473" s="54">
        <v>0</v>
      </c>
      <c r="D473" s="35">
        <f t="shared" si="21"/>
        <v>0</v>
      </c>
      <c r="E473" s="54">
        <v>0</v>
      </c>
      <c r="F473" s="35">
        <f t="shared" si="22"/>
        <v>0</v>
      </c>
      <c r="G473" s="54">
        <v>0</v>
      </c>
      <c r="H473" s="35">
        <f t="shared" si="23"/>
        <v>0</v>
      </c>
      <c r="I473" s="54"/>
      <c r="K473">
        <v>2</v>
      </c>
    </row>
    <row r="474" spans="1:11" ht="17.45" hidden="1" customHeight="1">
      <c r="A474" s="44">
        <v>2060304</v>
      </c>
      <c r="B474" s="45" t="s">
        <v>470</v>
      </c>
      <c r="C474" s="54">
        <v>0</v>
      </c>
      <c r="D474" s="35">
        <f t="shared" si="21"/>
        <v>0</v>
      </c>
      <c r="E474" s="54">
        <v>0</v>
      </c>
      <c r="F474" s="35">
        <f t="shared" si="22"/>
        <v>0</v>
      </c>
      <c r="G474" s="54">
        <v>0</v>
      </c>
      <c r="H474" s="35">
        <f t="shared" si="23"/>
        <v>0</v>
      </c>
      <c r="I474" s="54"/>
      <c r="K474">
        <v>2</v>
      </c>
    </row>
    <row r="475" spans="1:11" ht="17.45" hidden="1" customHeight="1">
      <c r="A475" s="44">
        <v>2060399</v>
      </c>
      <c r="B475" s="45" t="s">
        <v>471</v>
      </c>
      <c r="C475" s="54">
        <v>0</v>
      </c>
      <c r="D475" s="35">
        <f t="shared" si="21"/>
        <v>0</v>
      </c>
      <c r="E475" s="54">
        <v>0</v>
      </c>
      <c r="F475" s="35">
        <f t="shared" si="22"/>
        <v>0</v>
      </c>
      <c r="G475" s="54">
        <v>0</v>
      </c>
      <c r="H475" s="35">
        <f t="shared" si="23"/>
        <v>0</v>
      </c>
      <c r="I475" s="54"/>
      <c r="K475">
        <v>2</v>
      </c>
    </row>
    <row r="476" spans="1:11" ht="17.45" customHeight="1">
      <c r="A476" s="47">
        <v>20604</v>
      </c>
      <c r="B476" s="47" t="s">
        <v>472</v>
      </c>
      <c r="C476" s="52">
        <v>2454</v>
      </c>
      <c r="D476" s="34">
        <f t="shared" si="21"/>
        <v>0</v>
      </c>
      <c r="E476" s="52">
        <f>SUM(E477:E479)</f>
        <v>2454</v>
      </c>
      <c r="F476" s="34">
        <f t="shared" si="22"/>
        <v>0</v>
      </c>
      <c r="G476" s="52">
        <f>SUM(G477:G479)</f>
        <v>2454</v>
      </c>
      <c r="H476" s="34">
        <f t="shared" si="23"/>
        <v>1104</v>
      </c>
      <c r="I476" s="52">
        <f>SUM(I477:I479)</f>
        <v>3558</v>
      </c>
    </row>
    <row r="477" spans="1:11" ht="17.45" hidden="1" customHeight="1">
      <c r="A477" s="44">
        <v>2060401</v>
      </c>
      <c r="B477" s="45" t="s">
        <v>460</v>
      </c>
      <c r="C477" s="54">
        <v>0</v>
      </c>
      <c r="D477" s="35">
        <f t="shared" si="21"/>
        <v>0</v>
      </c>
      <c r="E477" s="54">
        <v>0</v>
      </c>
      <c r="F477" s="35">
        <f t="shared" si="22"/>
        <v>0</v>
      </c>
      <c r="G477" s="54">
        <v>0</v>
      </c>
      <c r="H477" s="35">
        <f t="shared" si="23"/>
        <v>0</v>
      </c>
      <c r="I477" s="54"/>
      <c r="K477">
        <v>2</v>
      </c>
    </row>
    <row r="478" spans="1:11" ht="17.45" hidden="1" customHeight="1">
      <c r="A478" s="44">
        <v>2060404</v>
      </c>
      <c r="B478" s="45" t="s">
        <v>473</v>
      </c>
      <c r="C478" s="54">
        <v>0</v>
      </c>
      <c r="D478" s="35">
        <f t="shared" si="21"/>
        <v>0</v>
      </c>
      <c r="E478" s="54">
        <v>0</v>
      </c>
      <c r="F478" s="35">
        <f t="shared" si="22"/>
        <v>0</v>
      </c>
      <c r="G478" s="54">
        <v>0</v>
      </c>
      <c r="H478" s="35">
        <f t="shared" si="23"/>
        <v>0</v>
      </c>
      <c r="I478" s="54"/>
      <c r="K478">
        <v>2</v>
      </c>
    </row>
    <row r="479" spans="1:11" ht="17.45" customHeight="1">
      <c r="A479" s="44">
        <v>2060499</v>
      </c>
      <c r="B479" s="45" t="s">
        <v>474</v>
      </c>
      <c r="C479" s="53">
        <v>2454</v>
      </c>
      <c r="D479" s="34">
        <f t="shared" si="21"/>
        <v>0</v>
      </c>
      <c r="E479" s="53">
        <v>2454</v>
      </c>
      <c r="F479" s="34">
        <f t="shared" si="22"/>
        <v>0</v>
      </c>
      <c r="G479" s="53">
        <v>2454</v>
      </c>
      <c r="H479" s="56">
        <f t="shared" si="23"/>
        <v>1104</v>
      </c>
      <c r="I479" s="53">
        <v>3558</v>
      </c>
    </row>
    <row r="480" spans="1:11" ht="17.45" hidden="1" customHeight="1">
      <c r="A480" s="47">
        <v>20605</v>
      </c>
      <c r="B480" s="47" t="s">
        <v>475</v>
      </c>
      <c r="C480" s="55">
        <v>0</v>
      </c>
      <c r="D480" s="35">
        <f t="shared" si="21"/>
        <v>0</v>
      </c>
      <c r="E480" s="55">
        <v>0</v>
      </c>
      <c r="F480" s="35">
        <f t="shared" si="22"/>
        <v>0</v>
      </c>
      <c r="G480" s="55">
        <v>0</v>
      </c>
      <c r="H480" s="35">
        <f t="shared" si="23"/>
        <v>0</v>
      </c>
      <c r="I480" s="55"/>
      <c r="K480">
        <v>2</v>
      </c>
    </row>
    <row r="481" spans="1:11" ht="17.45" hidden="1" customHeight="1">
      <c r="A481" s="44">
        <v>2060501</v>
      </c>
      <c r="B481" s="45" t="s">
        <v>460</v>
      </c>
      <c r="C481" s="54">
        <v>0</v>
      </c>
      <c r="D481" s="35">
        <f t="shared" si="21"/>
        <v>0</v>
      </c>
      <c r="E481" s="54">
        <v>0</v>
      </c>
      <c r="F481" s="35">
        <f t="shared" si="22"/>
        <v>0</v>
      </c>
      <c r="G481" s="54">
        <v>0</v>
      </c>
      <c r="H481" s="35">
        <f t="shared" si="23"/>
        <v>0</v>
      </c>
      <c r="I481" s="54"/>
      <c r="K481">
        <v>2</v>
      </c>
    </row>
    <row r="482" spans="1:11" ht="17.45" hidden="1" customHeight="1">
      <c r="A482" s="44">
        <v>2060502</v>
      </c>
      <c r="B482" s="45" t="s">
        <v>476</v>
      </c>
      <c r="C482" s="54">
        <v>0</v>
      </c>
      <c r="D482" s="35">
        <f t="shared" si="21"/>
        <v>0</v>
      </c>
      <c r="E482" s="54">
        <v>0</v>
      </c>
      <c r="F482" s="35">
        <f t="shared" si="22"/>
        <v>0</v>
      </c>
      <c r="G482" s="54">
        <v>0</v>
      </c>
      <c r="H482" s="35">
        <f t="shared" si="23"/>
        <v>0</v>
      </c>
      <c r="I482" s="54"/>
      <c r="K482">
        <v>2</v>
      </c>
    </row>
    <row r="483" spans="1:11" ht="17.45" hidden="1" customHeight="1">
      <c r="A483" s="44">
        <v>2060503</v>
      </c>
      <c r="B483" s="45" t="s">
        <v>477</v>
      </c>
      <c r="C483" s="54">
        <v>0</v>
      </c>
      <c r="D483" s="35">
        <f t="shared" si="21"/>
        <v>0</v>
      </c>
      <c r="E483" s="54">
        <v>0</v>
      </c>
      <c r="F483" s="35">
        <f t="shared" si="22"/>
        <v>0</v>
      </c>
      <c r="G483" s="54">
        <v>0</v>
      </c>
      <c r="H483" s="35">
        <f t="shared" si="23"/>
        <v>0</v>
      </c>
      <c r="I483" s="54"/>
      <c r="K483">
        <v>2</v>
      </c>
    </row>
    <row r="484" spans="1:11" ht="17.45" hidden="1" customHeight="1">
      <c r="A484" s="44">
        <v>2060599</v>
      </c>
      <c r="B484" s="45" t="s">
        <v>478</v>
      </c>
      <c r="C484" s="54">
        <v>0</v>
      </c>
      <c r="D484" s="35">
        <f t="shared" si="21"/>
        <v>0</v>
      </c>
      <c r="E484" s="54">
        <v>0</v>
      </c>
      <c r="F484" s="35">
        <f t="shared" si="22"/>
        <v>0</v>
      </c>
      <c r="G484" s="54">
        <v>0</v>
      </c>
      <c r="H484" s="35">
        <f t="shared" si="23"/>
        <v>0</v>
      </c>
      <c r="I484" s="54"/>
      <c r="K484">
        <v>2</v>
      </c>
    </row>
    <row r="485" spans="1:11" ht="17.45" hidden="1" customHeight="1">
      <c r="A485" s="47">
        <v>20606</v>
      </c>
      <c r="B485" s="47" t="s">
        <v>479</v>
      </c>
      <c r="C485" s="55">
        <v>0</v>
      </c>
      <c r="D485" s="35">
        <f t="shared" si="21"/>
        <v>0</v>
      </c>
      <c r="E485" s="55">
        <v>0</v>
      </c>
      <c r="F485" s="35">
        <f t="shared" si="22"/>
        <v>0</v>
      </c>
      <c r="G485" s="55">
        <v>0</v>
      </c>
      <c r="H485" s="35">
        <f t="shared" si="23"/>
        <v>0</v>
      </c>
      <c r="I485" s="55"/>
      <c r="K485">
        <v>2</v>
      </c>
    </row>
    <row r="486" spans="1:11" ht="17.45" hidden="1" customHeight="1">
      <c r="A486" s="44">
        <v>2060601</v>
      </c>
      <c r="B486" s="45" t="s">
        <v>480</v>
      </c>
      <c r="C486" s="54">
        <v>0</v>
      </c>
      <c r="D486" s="35">
        <f t="shared" si="21"/>
        <v>0</v>
      </c>
      <c r="E486" s="54">
        <v>0</v>
      </c>
      <c r="F486" s="35">
        <f t="shared" si="22"/>
        <v>0</v>
      </c>
      <c r="G486" s="54">
        <v>0</v>
      </c>
      <c r="H486" s="35">
        <f t="shared" si="23"/>
        <v>0</v>
      </c>
      <c r="I486" s="54"/>
      <c r="K486">
        <v>2</v>
      </c>
    </row>
    <row r="487" spans="1:11" ht="17.45" hidden="1" customHeight="1">
      <c r="A487" s="44">
        <v>2060602</v>
      </c>
      <c r="B487" s="45" t="s">
        <v>481</v>
      </c>
      <c r="C487" s="54">
        <v>0</v>
      </c>
      <c r="D487" s="35">
        <f t="shared" si="21"/>
        <v>0</v>
      </c>
      <c r="E487" s="54">
        <v>0</v>
      </c>
      <c r="F487" s="35">
        <f t="shared" si="22"/>
        <v>0</v>
      </c>
      <c r="G487" s="54">
        <v>0</v>
      </c>
      <c r="H487" s="35">
        <f t="shared" si="23"/>
        <v>0</v>
      </c>
      <c r="I487" s="54"/>
      <c r="K487">
        <v>2</v>
      </c>
    </row>
    <row r="488" spans="1:11" ht="17.45" hidden="1" customHeight="1">
      <c r="A488" s="44">
        <v>2060603</v>
      </c>
      <c r="B488" s="45" t="s">
        <v>482</v>
      </c>
      <c r="C488" s="54">
        <v>0</v>
      </c>
      <c r="D488" s="35">
        <f t="shared" si="21"/>
        <v>0</v>
      </c>
      <c r="E488" s="54">
        <v>0</v>
      </c>
      <c r="F488" s="35">
        <f t="shared" si="22"/>
        <v>0</v>
      </c>
      <c r="G488" s="54">
        <v>0</v>
      </c>
      <c r="H488" s="35">
        <f t="shared" si="23"/>
        <v>0</v>
      </c>
      <c r="I488" s="54"/>
      <c r="K488">
        <v>2</v>
      </c>
    </row>
    <row r="489" spans="1:11" ht="17.45" hidden="1" customHeight="1">
      <c r="A489" s="44">
        <v>2060699</v>
      </c>
      <c r="B489" s="45" t="s">
        <v>483</v>
      </c>
      <c r="C489" s="54"/>
      <c r="D489" s="35">
        <f t="shared" si="21"/>
        <v>0</v>
      </c>
      <c r="E489" s="54"/>
      <c r="F489" s="35">
        <f t="shared" si="22"/>
        <v>0</v>
      </c>
      <c r="G489" s="54"/>
      <c r="H489" s="35">
        <f t="shared" si="23"/>
        <v>0</v>
      </c>
      <c r="I489" s="54"/>
      <c r="K489">
        <v>2</v>
      </c>
    </row>
    <row r="490" spans="1:11" ht="17.45" hidden="1" customHeight="1">
      <c r="A490" s="47">
        <v>20607</v>
      </c>
      <c r="B490" s="47" t="s">
        <v>484</v>
      </c>
      <c r="C490" s="55">
        <v>0</v>
      </c>
      <c r="D490" s="35">
        <f t="shared" si="21"/>
        <v>0</v>
      </c>
      <c r="E490" s="55">
        <v>0</v>
      </c>
      <c r="F490" s="35">
        <f t="shared" si="22"/>
        <v>0</v>
      </c>
      <c r="G490" s="55">
        <v>0</v>
      </c>
      <c r="H490" s="35">
        <f t="shared" si="23"/>
        <v>0</v>
      </c>
      <c r="I490" s="55"/>
      <c r="K490">
        <v>2</v>
      </c>
    </row>
    <row r="491" spans="1:11" ht="17.45" hidden="1" customHeight="1">
      <c r="A491" s="44">
        <v>2060701</v>
      </c>
      <c r="B491" s="45" t="s">
        <v>460</v>
      </c>
      <c r="C491" s="54">
        <v>0</v>
      </c>
      <c r="D491" s="35">
        <f t="shared" si="21"/>
        <v>0</v>
      </c>
      <c r="E491" s="54">
        <v>0</v>
      </c>
      <c r="F491" s="35">
        <f t="shared" si="22"/>
        <v>0</v>
      </c>
      <c r="G491" s="54">
        <v>0</v>
      </c>
      <c r="H491" s="35">
        <f t="shared" si="23"/>
        <v>0</v>
      </c>
      <c r="I491" s="54"/>
      <c r="K491">
        <v>2</v>
      </c>
    </row>
    <row r="492" spans="1:11" ht="17.45" hidden="1" customHeight="1">
      <c r="A492" s="44">
        <v>2060702</v>
      </c>
      <c r="B492" s="45" t="s">
        <v>485</v>
      </c>
      <c r="C492" s="54">
        <v>0</v>
      </c>
      <c r="D492" s="35">
        <f t="shared" si="21"/>
        <v>0</v>
      </c>
      <c r="E492" s="54">
        <v>0</v>
      </c>
      <c r="F492" s="35">
        <f t="shared" si="22"/>
        <v>0</v>
      </c>
      <c r="G492" s="54">
        <v>0</v>
      </c>
      <c r="H492" s="35">
        <f t="shared" si="23"/>
        <v>0</v>
      </c>
      <c r="I492" s="54"/>
      <c r="K492">
        <v>2</v>
      </c>
    </row>
    <row r="493" spans="1:11" ht="17.45" hidden="1" customHeight="1">
      <c r="A493" s="44">
        <v>2060703</v>
      </c>
      <c r="B493" s="45" t="s">
        <v>486</v>
      </c>
      <c r="C493" s="54">
        <v>0</v>
      </c>
      <c r="D493" s="35">
        <f t="shared" si="21"/>
        <v>0</v>
      </c>
      <c r="E493" s="54">
        <v>0</v>
      </c>
      <c r="F493" s="35">
        <f t="shared" si="22"/>
        <v>0</v>
      </c>
      <c r="G493" s="54">
        <v>0</v>
      </c>
      <c r="H493" s="35">
        <f t="shared" si="23"/>
        <v>0</v>
      </c>
      <c r="I493" s="54"/>
      <c r="K493">
        <v>2</v>
      </c>
    </row>
    <row r="494" spans="1:11" ht="17.45" hidden="1" customHeight="1">
      <c r="A494" s="44">
        <v>2060704</v>
      </c>
      <c r="B494" s="45" t="s">
        <v>487</v>
      </c>
      <c r="C494" s="54">
        <v>0</v>
      </c>
      <c r="D494" s="35">
        <f t="shared" si="21"/>
        <v>0</v>
      </c>
      <c r="E494" s="54">
        <v>0</v>
      </c>
      <c r="F494" s="35">
        <f t="shared" si="22"/>
        <v>0</v>
      </c>
      <c r="G494" s="54">
        <v>0</v>
      </c>
      <c r="H494" s="35">
        <f t="shared" si="23"/>
        <v>0</v>
      </c>
      <c r="I494" s="54"/>
      <c r="K494">
        <v>2</v>
      </c>
    </row>
    <row r="495" spans="1:11" ht="17.45" hidden="1" customHeight="1">
      <c r="A495" s="44">
        <v>2060705</v>
      </c>
      <c r="B495" s="45" t="s">
        <v>488</v>
      </c>
      <c r="C495" s="54">
        <v>0</v>
      </c>
      <c r="D495" s="35">
        <f t="shared" si="21"/>
        <v>0</v>
      </c>
      <c r="E495" s="54">
        <v>0</v>
      </c>
      <c r="F495" s="35">
        <f t="shared" si="22"/>
        <v>0</v>
      </c>
      <c r="G495" s="54">
        <v>0</v>
      </c>
      <c r="H495" s="35">
        <f t="shared" si="23"/>
        <v>0</v>
      </c>
      <c r="I495" s="54"/>
      <c r="K495">
        <v>2</v>
      </c>
    </row>
    <row r="496" spans="1:11" ht="17.45" hidden="1" customHeight="1">
      <c r="A496" s="44">
        <v>2060799</v>
      </c>
      <c r="B496" s="45" t="s">
        <v>489</v>
      </c>
      <c r="C496" s="54">
        <v>0</v>
      </c>
      <c r="D496" s="35">
        <f t="shared" si="21"/>
        <v>0</v>
      </c>
      <c r="E496" s="54">
        <v>0</v>
      </c>
      <c r="F496" s="35">
        <f t="shared" si="22"/>
        <v>0</v>
      </c>
      <c r="G496" s="54">
        <v>0</v>
      </c>
      <c r="H496" s="35">
        <f t="shared" si="23"/>
        <v>0</v>
      </c>
      <c r="I496" s="54"/>
      <c r="K496">
        <v>2</v>
      </c>
    </row>
    <row r="497" spans="1:11" ht="17.45" hidden="1" customHeight="1">
      <c r="A497" s="47">
        <v>20608</v>
      </c>
      <c r="B497" s="47" t="s">
        <v>490</v>
      </c>
      <c r="C497" s="55">
        <v>0</v>
      </c>
      <c r="D497" s="35">
        <f t="shared" si="21"/>
        <v>0</v>
      </c>
      <c r="E497" s="55">
        <v>0</v>
      </c>
      <c r="F497" s="35">
        <f t="shared" si="22"/>
        <v>0</v>
      </c>
      <c r="G497" s="55">
        <v>0</v>
      </c>
      <c r="H497" s="35">
        <f t="shared" si="23"/>
        <v>0</v>
      </c>
      <c r="I497" s="55"/>
      <c r="K497">
        <v>2</v>
      </c>
    </row>
    <row r="498" spans="1:11" ht="17.45" hidden="1" customHeight="1">
      <c r="A498" s="44">
        <v>2060801</v>
      </c>
      <c r="B498" s="45" t="s">
        <v>491</v>
      </c>
      <c r="C498" s="54">
        <v>0</v>
      </c>
      <c r="D498" s="35">
        <f t="shared" si="21"/>
        <v>0</v>
      </c>
      <c r="E498" s="54">
        <v>0</v>
      </c>
      <c r="F498" s="35">
        <f t="shared" si="22"/>
        <v>0</v>
      </c>
      <c r="G498" s="54">
        <v>0</v>
      </c>
      <c r="H498" s="35">
        <f t="shared" si="23"/>
        <v>0</v>
      </c>
      <c r="I498" s="54"/>
      <c r="K498">
        <v>2</v>
      </c>
    </row>
    <row r="499" spans="1:11" ht="17.45" hidden="1" customHeight="1">
      <c r="A499" s="44">
        <v>2060802</v>
      </c>
      <c r="B499" s="45" t="s">
        <v>492</v>
      </c>
      <c r="C499" s="54">
        <v>0</v>
      </c>
      <c r="D499" s="35">
        <f t="shared" si="21"/>
        <v>0</v>
      </c>
      <c r="E499" s="54">
        <v>0</v>
      </c>
      <c r="F499" s="35">
        <f t="shared" si="22"/>
        <v>0</v>
      </c>
      <c r="G499" s="54">
        <v>0</v>
      </c>
      <c r="H499" s="35">
        <f t="shared" si="23"/>
        <v>0</v>
      </c>
      <c r="I499" s="54"/>
      <c r="K499">
        <v>2</v>
      </c>
    </row>
    <row r="500" spans="1:11" ht="17.45" hidden="1" customHeight="1">
      <c r="A500" s="44">
        <v>2060899</v>
      </c>
      <c r="B500" s="45" t="s">
        <v>493</v>
      </c>
      <c r="C500" s="54">
        <v>0</v>
      </c>
      <c r="D500" s="35">
        <f t="shared" si="21"/>
        <v>0</v>
      </c>
      <c r="E500" s="54">
        <v>0</v>
      </c>
      <c r="F500" s="35">
        <f t="shared" si="22"/>
        <v>0</v>
      </c>
      <c r="G500" s="54">
        <v>0</v>
      </c>
      <c r="H500" s="35">
        <f t="shared" si="23"/>
        <v>0</v>
      </c>
      <c r="I500" s="54"/>
      <c r="K500">
        <v>2</v>
      </c>
    </row>
    <row r="501" spans="1:11" ht="17.45" hidden="1" customHeight="1">
      <c r="A501" s="47">
        <v>20609</v>
      </c>
      <c r="B501" s="47" t="s">
        <v>494</v>
      </c>
      <c r="C501" s="55">
        <v>0</v>
      </c>
      <c r="D501" s="35">
        <f t="shared" si="21"/>
        <v>0</v>
      </c>
      <c r="E501" s="55">
        <v>0</v>
      </c>
      <c r="F501" s="35">
        <f t="shared" si="22"/>
        <v>0</v>
      </c>
      <c r="G501" s="55">
        <v>0</v>
      </c>
      <c r="H501" s="35">
        <f t="shared" si="23"/>
        <v>0</v>
      </c>
      <c r="I501" s="55"/>
      <c r="K501">
        <v>2</v>
      </c>
    </row>
    <row r="502" spans="1:11" ht="17.45" hidden="1" customHeight="1">
      <c r="A502" s="44">
        <v>2060901</v>
      </c>
      <c r="B502" s="45" t="s">
        <v>495</v>
      </c>
      <c r="C502" s="54">
        <v>0</v>
      </c>
      <c r="D502" s="35">
        <f t="shared" si="21"/>
        <v>0</v>
      </c>
      <c r="E502" s="54">
        <v>0</v>
      </c>
      <c r="F502" s="35">
        <f t="shared" si="22"/>
        <v>0</v>
      </c>
      <c r="G502" s="54">
        <v>0</v>
      </c>
      <c r="H502" s="35">
        <f t="shared" si="23"/>
        <v>0</v>
      </c>
      <c r="I502" s="54"/>
      <c r="K502">
        <v>2</v>
      </c>
    </row>
    <row r="503" spans="1:11" ht="17.45" hidden="1" customHeight="1">
      <c r="A503" s="44">
        <v>2060902</v>
      </c>
      <c r="B503" s="45" t="s">
        <v>496</v>
      </c>
      <c r="C503" s="54">
        <v>0</v>
      </c>
      <c r="D503" s="35">
        <f t="shared" si="21"/>
        <v>0</v>
      </c>
      <c r="E503" s="54">
        <v>0</v>
      </c>
      <c r="F503" s="35">
        <f t="shared" si="22"/>
        <v>0</v>
      </c>
      <c r="G503" s="54">
        <v>0</v>
      </c>
      <c r="H503" s="35">
        <f t="shared" si="23"/>
        <v>0</v>
      </c>
      <c r="I503" s="54"/>
      <c r="K503">
        <v>2</v>
      </c>
    </row>
    <row r="504" spans="1:11" ht="17.45" hidden="1" customHeight="1">
      <c r="A504" s="44">
        <v>2060999</v>
      </c>
      <c r="B504" s="45" t="s">
        <v>497</v>
      </c>
      <c r="C504" s="54">
        <v>0</v>
      </c>
      <c r="D504" s="35">
        <f t="shared" si="21"/>
        <v>0</v>
      </c>
      <c r="E504" s="54">
        <v>0</v>
      </c>
      <c r="F504" s="35">
        <f t="shared" si="22"/>
        <v>0</v>
      </c>
      <c r="G504" s="54">
        <v>0</v>
      </c>
      <c r="H504" s="35">
        <f t="shared" si="23"/>
        <v>0</v>
      </c>
      <c r="I504" s="54"/>
      <c r="K504">
        <v>2</v>
      </c>
    </row>
    <row r="505" spans="1:11" ht="17.45" customHeight="1">
      <c r="A505" s="47">
        <v>20699</v>
      </c>
      <c r="B505" s="47" t="s">
        <v>498</v>
      </c>
      <c r="C505" s="52">
        <v>2823</v>
      </c>
      <c r="D505" s="34">
        <f t="shared" si="21"/>
        <v>0</v>
      </c>
      <c r="E505" s="52">
        <v>2823</v>
      </c>
      <c r="F505" s="34">
        <f t="shared" si="22"/>
        <v>0</v>
      </c>
      <c r="G505" s="52">
        <v>2823</v>
      </c>
      <c r="H505" s="34">
        <f t="shared" si="23"/>
        <v>942</v>
      </c>
      <c r="I505" s="52">
        <f>SUM(I506:I509)</f>
        <v>3765</v>
      </c>
    </row>
    <row r="506" spans="1:11" ht="17.45" hidden="1" customHeight="1">
      <c r="A506" s="44">
        <v>2069901</v>
      </c>
      <c r="B506" s="45" t="s">
        <v>499</v>
      </c>
      <c r="C506" s="54">
        <v>0</v>
      </c>
      <c r="D506" s="35">
        <f t="shared" si="21"/>
        <v>0</v>
      </c>
      <c r="E506" s="54">
        <v>0</v>
      </c>
      <c r="F506" s="35">
        <f t="shared" si="22"/>
        <v>0</v>
      </c>
      <c r="G506" s="54">
        <v>0</v>
      </c>
      <c r="H506" s="35">
        <f t="shared" si="23"/>
        <v>0</v>
      </c>
      <c r="I506" s="54"/>
      <c r="K506">
        <v>2</v>
      </c>
    </row>
    <row r="507" spans="1:11" ht="17.45" hidden="1" customHeight="1">
      <c r="A507" s="44">
        <v>2069902</v>
      </c>
      <c r="B507" s="45" t="s">
        <v>500</v>
      </c>
      <c r="C507" s="54">
        <v>0</v>
      </c>
      <c r="D507" s="35">
        <f t="shared" si="21"/>
        <v>0</v>
      </c>
      <c r="E507" s="54">
        <v>0</v>
      </c>
      <c r="F507" s="35">
        <f t="shared" si="22"/>
        <v>0</v>
      </c>
      <c r="G507" s="54">
        <v>0</v>
      </c>
      <c r="H507" s="35">
        <f t="shared" si="23"/>
        <v>0</v>
      </c>
      <c r="I507" s="54"/>
      <c r="K507">
        <v>2</v>
      </c>
    </row>
    <row r="508" spans="1:11" ht="17.45" hidden="1" customHeight="1">
      <c r="A508" s="44">
        <v>2069903</v>
      </c>
      <c r="B508" s="45" t="s">
        <v>501</v>
      </c>
      <c r="C508" s="54">
        <v>0</v>
      </c>
      <c r="D508" s="35">
        <f t="shared" si="21"/>
        <v>0</v>
      </c>
      <c r="E508" s="54">
        <v>0</v>
      </c>
      <c r="F508" s="35">
        <f t="shared" si="22"/>
        <v>0</v>
      </c>
      <c r="G508" s="54">
        <v>0</v>
      </c>
      <c r="H508" s="35">
        <f t="shared" si="23"/>
        <v>0</v>
      </c>
      <c r="I508" s="54"/>
      <c r="K508">
        <v>2</v>
      </c>
    </row>
    <row r="509" spans="1:11" ht="17.45" customHeight="1">
      <c r="A509" s="44">
        <v>2069999</v>
      </c>
      <c r="B509" s="45" t="s">
        <v>502</v>
      </c>
      <c r="C509" s="53">
        <v>2823</v>
      </c>
      <c r="D509" s="35">
        <f t="shared" si="21"/>
        <v>0</v>
      </c>
      <c r="E509" s="53">
        <v>2823</v>
      </c>
      <c r="F509" s="35">
        <f t="shared" si="22"/>
        <v>0</v>
      </c>
      <c r="G509" s="53">
        <v>2823</v>
      </c>
      <c r="H509" s="35">
        <f t="shared" si="23"/>
        <v>942</v>
      </c>
      <c r="I509" s="53">
        <v>3765</v>
      </c>
    </row>
    <row r="510" spans="1:11" ht="17.45" customHeight="1">
      <c r="A510" s="47">
        <v>207</v>
      </c>
      <c r="B510" s="47" t="s">
        <v>503</v>
      </c>
      <c r="C510" s="52">
        <v>11002</v>
      </c>
      <c r="D510" s="34">
        <f t="shared" si="21"/>
        <v>0</v>
      </c>
      <c r="E510" s="52">
        <f>E511+E527+E535+E546+E555+E563</f>
        <v>11002</v>
      </c>
      <c r="F510" s="34">
        <f t="shared" si="22"/>
        <v>0</v>
      </c>
      <c r="G510" s="52">
        <f>G511+G527+G535+G546+G555+G563</f>
        <v>11002</v>
      </c>
      <c r="H510" s="34">
        <f t="shared" si="23"/>
        <v>-915</v>
      </c>
      <c r="I510" s="52">
        <f>I511+I527+I535+I546+I555+I563</f>
        <v>10087</v>
      </c>
    </row>
    <row r="511" spans="1:11" ht="17.45" customHeight="1">
      <c r="A511" s="47">
        <v>20701</v>
      </c>
      <c r="B511" s="47" t="s">
        <v>504</v>
      </c>
      <c r="C511" s="52">
        <v>7700</v>
      </c>
      <c r="D511" s="34">
        <f t="shared" si="21"/>
        <v>0</v>
      </c>
      <c r="E511" s="52">
        <f>SUM(E512:E526)</f>
        <v>7700</v>
      </c>
      <c r="F511" s="34">
        <f t="shared" si="22"/>
        <v>0</v>
      </c>
      <c r="G511" s="52">
        <f>SUM(G512:G526)</f>
        <v>7700</v>
      </c>
      <c r="H511" s="34">
        <f t="shared" si="23"/>
        <v>-2297</v>
      </c>
      <c r="I511" s="52">
        <f>SUM(I512:I526)</f>
        <v>5403</v>
      </c>
    </row>
    <row r="512" spans="1:11" ht="17.45" customHeight="1">
      <c r="A512" s="44">
        <v>2070101</v>
      </c>
      <c r="B512" s="45" t="s">
        <v>165</v>
      </c>
      <c r="C512" s="53">
        <v>937</v>
      </c>
      <c r="D512" s="35">
        <f t="shared" si="21"/>
        <v>0</v>
      </c>
      <c r="E512" s="53">
        <v>937</v>
      </c>
      <c r="F512" s="35">
        <f t="shared" si="22"/>
        <v>0</v>
      </c>
      <c r="G512" s="53">
        <v>937</v>
      </c>
      <c r="H512" s="35">
        <f t="shared" si="23"/>
        <v>-106</v>
      </c>
      <c r="I512" s="53">
        <v>831</v>
      </c>
    </row>
    <row r="513" spans="1:11" ht="17.45" customHeight="1">
      <c r="A513" s="44">
        <v>2070102</v>
      </c>
      <c r="B513" s="45" t="s">
        <v>166</v>
      </c>
      <c r="C513" s="53">
        <v>43</v>
      </c>
      <c r="D513" s="35">
        <f t="shared" si="21"/>
        <v>0</v>
      </c>
      <c r="E513" s="53">
        <v>43</v>
      </c>
      <c r="F513" s="35">
        <f t="shared" si="22"/>
        <v>0</v>
      </c>
      <c r="G513" s="53">
        <v>43</v>
      </c>
      <c r="H513" s="35">
        <f t="shared" si="23"/>
        <v>23</v>
      </c>
      <c r="I513" s="53">
        <v>66</v>
      </c>
    </row>
    <row r="514" spans="1:11" ht="17.45" customHeight="1">
      <c r="A514" s="44">
        <v>2070103</v>
      </c>
      <c r="B514" s="45" t="s">
        <v>167</v>
      </c>
      <c r="C514" s="53">
        <v>57</v>
      </c>
      <c r="D514" s="35">
        <f t="shared" si="21"/>
        <v>0</v>
      </c>
      <c r="E514" s="53">
        <v>57</v>
      </c>
      <c r="F514" s="35">
        <f t="shared" si="22"/>
        <v>0</v>
      </c>
      <c r="G514" s="53">
        <v>57</v>
      </c>
      <c r="H514" s="35">
        <f t="shared" si="23"/>
        <v>53</v>
      </c>
      <c r="I514" s="53">
        <v>110</v>
      </c>
    </row>
    <row r="515" spans="1:11" ht="17.45" customHeight="1">
      <c r="A515" s="44">
        <v>2070104</v>
      </c>
      <c r="B515" s="45" t="s">
        <v>505</v>
      </c>
      <c r="C515" s="53">
        <v>367</v>
      </c>
      <c r="D515" s="35">
        <f t="shared" si="21"/>
        <v>0</v>
      </c>
      <c r="E515" s="53">
        <v>367</v>
      </c>
      <c r="F515" s="35">
        <f t="shared" si="22"/>
        <v>0</v>
      </c>
      <c r="G515" s="53">
        <v>367</v>
      </c>
      <c r="H515" s="35">
        <f t="shared" si="23"/>
        <v>-47</v>
      </c>
      <c r="I515" s="53">
        <v>320</v>
      </c>
    </row>
    <row r="516" spans="1:11" ht="17.45" customHeight="1">
      <c r="A516" s="44">
        <v>2070105</v>
      </c>
      <c r="B516" s="45" t="s">
        <v>506</v>
      </c>
      <c r="C516" s="53">
        <v>365</v>
      </c>
      <c r="D516" s="35">
        <f t="shared" si="21"/>
        <v>0</v>
      </c>
      <c r="E516" s="53">
        <v>365</v>
      </c>
      <c r="F516" s="35">
        <f t="shared" si="22"/>
        <v>0</v>
      </c>
      <c r="G516" s="53">
        <v>365</v>
      </c>
      <c r="H516" s="35">
        <f t="shared" si="23"/>
        <v>-98</v>
      </c>
      <c r="I516" s="53">
        <v>267</v>
      </c>
    </row>
    <row r="517" spans="1:11" ht="17.45" hidden="1" customHeight="1">
      <c r="A517" s="44">
        <v>2070106</v>
      </c>
      <c r="B517" s="45" t="s">
        <v>507</v>
      </c>
      <c r="C517" s="53">
        <v>0</v>
      </c>
      <c r="D517" s="35">
        <f t="shared" si="21"/>
        <v>0</v>
      </c>
      <c r="E517" s="53">
        <v>0</v>
      </c>
      <c r="F517" s="35">
        <f t="shared" si="22"/>
        <v>0</v>
      </c>
      <c r="G517" s="53">
        <v>0</v>
      </c>
      <c r="H517" s="35">
        <f t="shared" si="23"/>
        <v>0</v>
      </c>
      <c r="I517" s="53">
        <v>0</v>
      </c>
      <c r="K517">
        <v>2</v>
      </c>
    </row>
    <row r="518" spans="1:11" ht="17.45" hidden="1" customHeight="1">
      <c r="A518" s="44">
        <v>2070107</v>
      </c>
      <c r="B518" s="45" t="s">
        <v>508</v>
      </c>
      <c r="C518" s="53">
        <v>0</v>
      </c>
      <c r="D518" s="35">
        <f t="shared" si="21"/>
        <v>0</v>
      </c>
      <c r="E518" s="53">
        <v>0</v>
      </c>
      <c r="F518" s="35">
        <f t="shared" si="22"/>
        <v>0</v>
      </c>
      <c r="G518" s="53">
        <v>0</v>
      </c>
      <c r="H518" s="35">
        <f t="shared" si="23"/>
        <v>0</v>
      </c>
      <c r="I518" s="53">
        <v>0</v>
      </c>
      <c r="K518">
        <v>2</v>
      </c>
    </row>
    <row r="519" spans="1:11" ht="17.45" customHeight="1">
      <c r="A519" s="44">
        <v>2070108</v>
      </c>
      <c r="B519" s="45" t="s">
        <v>509</v>
      </c>
      <c r="C519" s="53">
        <v>546</v>
      </c>
      <c r="D519" s="35">
        <f t="shared" si="21"/>
        <v>0</v>
      </c>
      <c r="E519" s="53">
        <v>546</v>
      </c>
      <c r="F519" s="35">
        <f t="shared" si="22"/>
        <v>0</v>
      </c>
      <c r="G519" s="53">
        <v>546</v>
      </c>
      <c r="H519" s="35">
        <f t="shared" si="23"/>
        <v>-91</v>
      </c>
      <c r="I519" s="53">
        <v>455</v>
      </c>
    </row>
    <row r="520" spans="1:11" ht="17.45" customHeight="1">
      <c r="A520" s="44">
        <v>2070109</v>
      </c>
      <c r="B520" s="45" t="s">
        <v>510</v>
      </c>
      <c r="C520" s="53">
        <v>3174</v>
      </c>
      <c r="D520" s="35">
        <f t="shared" ref="D520:D583" si="24">E520-C520</f>
        <v>0</v>
      </c>
      <c r="E520" s="53">
        <v>3174</v>
      </c>
      <c r="F520" s="35">
        <f t="shared" ref="F520:F583" si="25">G520-E520</f>
        <v>0</v>
      </c>
      <c r="G520" s="53">
        <v>3174</v>
      </c>
      <c r="H520" s="35">
        <f t="shared" ref="H520:H583" si="26">I520-G520</f>
        <v>-1914</v>
      </c>
      <c r="I520" s="53">
        <v>1260</v>
      </c>
    </row>
    <row r="521" spans="1:11" ht="17.45" customHeight="1">
      <c r="A521" s="44">
        <v>2070110</v>
      </c>
      <c r="B521" s="45" t="s">
        <v>511</v>
      </c>
      <c r="C521" s="53">
        <v>17</v>
      </c>
      <c r="D521" s="35">
        <f t="shared" si="24"/>
        <v>0</v>
      </c>
      <c r="E521" s="53">
        <v>17</v>
      </c>
      <c r="F521" s="35">
        <f t="shared" si="25"/>
        <v>0</v>
      </c>
      <c r="G521" s="53">
        <v>17</v>
      </c>
      <c r="H521" s="35">
        <f t="shared" si="26"/>
        <v>-7</v>
      </c>
      <c r="I521" s="53">
        <v>10</v>
      </c>
    </row>
    <row r="522" spans="1:11" ht="17.45" customHeight="1">
      <c r="A522" s="44">
        <v>2070111</v>
      </c>
      <c r="B522" s="45" t="s">
        <v>512</v>
      </c>
      <c r="C522" s="53">
        <v>49</v>
      </c>
      <c r="D522" s="35">
        <f t="shared" si="24"/>
        <v>0</v>
      </c>
      <c r="E522" s="53">
        <v>49</v>
      </c>
      <c r="F522" s="35">
        <f t="shared" si="25"/>
        <v>0</v>
      </c>
      <c r="G522" s="53">
        <v>49</v>
      </c>
      <c r="H522" s="35">
        <f t="shared" si="26"/>
        <v>-15</v>
      </c>
      <c r="I522" s="53">
        <v>34</v>
      </c>
    </row>
    <row r="523" spans="1:11" ht="17.45" customHeight="1">
      <c r="A523" s="44">
        <v>2070112</v>
      </c>
      <c r="B523" s="45" t="s">
        <v>513</v>
      </c>
      <c r="C523" s="53">
        <v>83</v>
      </c>
      <c r="D523" s="35">
        <f t="shared" si="24"/>
        <v>0</v>
      </c>
      <c r="E523" s="53">
        <v>83</v>
      </c>
      <c r="F523" s="35">
        <f t="shared" si="25"/>
        <v>0</v>
      </c>
      <c r="G523" s="53">
        <v>83</v>
      </c>
      <c r="H523" s="35">
        <f t="shared" si="26"/>
        <v>-2</v>
      </c>
      <c r="I523" s="53">
        <v>81</v>
      </c>
    </row>
    <row r="524" spans="1:11" ht="17.45" customHeight="1">
      <c r="A524" s="44">
        <v>2070113</v>
      </c>
      <c r="B524" s="45" t="s">
        <v>514</v>
      </c>
      <c r="C524" s="53">
        <v>0</v>
      </c>
      <c r="D524" s="35">
        <f t="shared" si="24"/>
        <v>0</v>
      </c>
      <c r="E524" s="53">
        <v>0</v>
      </c>
      <c r="F524" s="35">
        <f t="shared" si="25"/>
        <v>0</v>
      </c>
      <c r="G524" s="53">
        <v>0</v>
      </c>
      <c r="H524" s="35">
        <f t="shared" si="26"/>
        <v>30</v>
      </c>
      <c r="I524" s="53">
        <v>30</v>
      </c>
    </row>
    <row r="525" spans="1:11" ht="17.45" customHeight="1">
      <c r="A525" s="44">
        <v>2070114</v>
      </c>
      <c r="B525" s="45" t="s">
        <v>515</v>
      </c>
      <c r="C525" s="53">
        <v>10</v>
      </c>
      <c r="D525" s="35">
        <f t="shared" si="24"/>
        <v>0</v>
      </c>
      <c r="E525" s="53">
        <v>10</v>
      </c>
      <c r="F525" s="35">
        <f t="shared" si="25"/>
        <v>0</v>
      </c>
      <c r="G525" s="53">
        <v>10</v>
      </c>
      <c r="H525" s="35">
        <f t="shared" si="26"/>
        <v>-10</v>
      </c>
      <c r="I525" s="35">
        <v>0</v>
      </c>
    </row>
    <row r="526" spans="1:11" ht="17.45" customHeight="1">
      <c r="A526" s="44">
        <v>2070199</v>
      </c>
      <c r="B526" s="45" t="s">
        <v>516</v>
      </c>
      <c r="C526" s="53">
        <v>2052</v>
      </c>
      <c r="D526" s="35">
        <f t="shared" si="24"/>
        <v>0</v>
      </c>
      <c r="E526" s="53">
        <v>2052</v>
      </c>
      <c r="F526" s="35">
        <f t="shared" si="25"/>
        <v>0</v>
      </c>
      <c r="G526" s="53">
        <v>2052</v>
      </c>
      <c r="H526" s="35">
        <f t="shared" si="26"/>
        <v>-113</v>
      </c>
      <c r="I526" s="53">
        <f>842+1097</f>
        <v>1939</v>
      </c>
    </row>
    <row r="527" spans="1:11" ht="17.45" customHeight="1">
      <c r="A527" s="47">
        <v>20702</v>
      </c>
      <c r="B527" s="47" t="s">
        <v>517</v>
      </c>
      <c r="C527" s="52">
        <v>324</v>
      </c>
      <c r="D527" s="34">
        <f t="shared" si="24"/>
        <v>0</v>
      </c>
      <c r="E527" s="52">
        <f>SUM(E528:E534)</f>
        <v>324</v>
      </c>
      <c r="F527" s="34">
        <f t="shared" si="25"/>
        <v>0</v>
      </c>
      <c r="G527" s="52">
        <f>SUM(G528:G534)</f>
        <v>324</v>
      </c>
      <c r="H527" s="34">
        <f t="shared" si="26"/>
        <v>-21</v>
      </c>
      <c r="I527" s="52">
        <f>SUM(I528:I534)</f>
        <v>303</v>
      </c>
    </row>
    <row r="528" spans="1:11" ht="17.45" customHeight="1">
      <c r="A528" s="44">
        <v>2070201</v>
      </c>
      <c r="B528" s="45" t="s">
        <v>165</v>
      </c>
      <c r="C528" s="54">
        <v>0</v>
      </c>
      <c r="D528" s="35">
        <f t="shared" si="24"/>
        <v>0</v>
      </c>
      <c r="E528" s="54">
        <v>0</v>
      </c>
      <c r="F528" s="35">
        <f t="shared" si="25"/>
        <v>0</v>
      </c>
      <c r="G528" s="54">
        <v>0</v>
      </c>
      <c r="H528" s="35">
        <f t="shared" si="26"/>
        <v>2</v>
      </c>
      <c r="I528" s="54">
        <v>2</v>
      </c>
    </row>
    <row r="529" spans="1:11" ht="17.45" hidden="1" customHeight="1">
      <c r="A529" s="44">
        <v>2070202</v>
      </c>
      <c r="B529" s="45" t="s">
        <v>166</v>
      </c>
      <c r="C529" s="54">
        <v>0</v>
      </c>
      <c r="D529" s="35">
        <f t="shared" si="24"/>
        <v>0</v>
      </c>
      <c r="E529" s="54">
        <v>0</v>
      </c>
      <c r="F529" s="35">
        <f t="shared" si="25"/>
        <v>0</v>
      </c>
      <c r="G529" s="54">
        <v>0</v>
      </c>
      <c r="H529" s="35">
        <f t="shared" si="26"/>
        <v>0</v>
      </c>
      <c r="I529" s="54">
        <v>0</v>
      </c>
      <c r="K529">
        <v>2</v>
      </c>
    </row>
    <row r="530" spans="1:11" ht="17.45" hidden="1" customHeight="1">
      <c r="A530" s="44">
        <v>2070203</v>
      </c>
      <c r="B530" s="45" t="s">
        <v>167</v>
      </c>
      <c r="C530" s="54">
        <v>0</v>
      </c>
      <c r="D530" s="35">
        <f t="shared" si="24"/>
        <v>0</v>
      </c>
      <c r="E530" s="54">
        <v>0</v>
      </c>
      <c r="F530" s="35">
        <f t="shared" si="25"/>
        <v>0</v>
      </c>
      <c r="G530" s="54">
        <v>0</v>
      </c>
      <c r="H530" s="35">
        <f t="shared" si="26"/>
        <v>0</v>
      </c>
      <c r="I530" s="54">
        <v>0</v>
      </c>
      <c r="K530">
        <v>2</v>
      </c>
    </row>
    <row r="531" spans="1:11" ht="17.45" customHeight="1">
      <c r="A531" s="44">
        <v>2070204</v>
      </c>
      <c r="B531" s="45" t="s">
        <v>518</v>
      </c>
      <c r="C531" s="53">
        <v>16</v>
      </c>
      <c r="D531" s="35">
        <f t="shared" si="24"/>
        <v>0</v>
      </c>
      <c r="E531" s="53">
        <v>16</v>
      </c>
      <c r="F531" s="35">
        <f t="shared" si="25"/>
        <v>0</v>
      </c>
      <c r="G531" s="53">
        <v>16</v>
      </c>
      <c r="H531" s="35">
        <f t="shared" si="26"/>
        <v>0</v>
      </c>
      <c r="I531" s="53">
        <v>16</v>
      </c>
    </row>
    <row r="532" spans="1:11" ht="17.45" customHeight="1">
      <c r="A532" s="44">
        <v>2070205</v>
      </c>
      <c r="B532" s="45" t="s">
        <v>519</v>
      </c>
      <c r="C532" s="53">
        <v>308</v>
      </c>
      <c r="D532" s="35">
        <f t="shared" si="24"/>
        <v>0</v>
      </c>
      <c r="E532" s="53">
        <v>308</v>
      </c>
      <c r="F532" s="35">
        <f t="shared" si="25"/>
        <v>0</v>
      </c>
      <c r="G532" s="53">
        <v>308</v>
      </c>
      <c r="H532" s="35">
        <f t="shared" si="26"/>
        <v>-23</v>
      </c>
      <c r="I532" s="53">
        <v>285</v>
      </c>
    </row>
    <row r="533" spans="1:11" ht="17.45" hidden="1" customHeight="1">
      <c r="A533" s="44">
        <v>2070206</v>
      </c>
      <c r="B533" s="45" t="s">
        <v>520</v>
      </c>
      <c r="C533" s="54">
        <v>0</v>
      </c>
      <c r="D533" s="35">
        <f t="shared" si="24"/>
        <v>0</v>
      </c>
      <c r="E533" s="54">
        <v>0</v>
      </c>
      <c r="F533" s="35">
        <f t="shared" si="25"/>
        <v>0</v>
      </c>
      <c r="G533" s="54">
        <v>0</v>
      </c>
      <c r="H533" s="35">
        <f t="shared" si="26"/>
        <v>0</v>
      </c>
      <c r="I533" s="54">
        <v>0</v>
      </c>
      <c r="K533">
        <v>2</v>
      </c>
    </row>
    <row r="534" spans="1:11" ht="17.45" hidden="1" customHeight="1">
      <c r="A534" s="44">
        <v>2070299</v>
      </c>
      <c r="B534" s="45" t="s">
        <v>521</v>
      </c>
      <c r="C534" s="54">
        <v>0</v>
      </c>
      <c r="D534" s="35">
        <f t="shared" si="24"/>
        <v>0</v>
      </c>
      <c r="E534" s="54">
        <v>0</v>
      </c>
      <c r="F534" s="35">
        <f t="shared" si="25"/>
        <v>0</v>
      </c>
      <c r="G534" s="54">
        <v>0</v>
      </c>
      <c r="H534" s="35">
        <f t="shared" si="26"/>
        <v>0</v>
      </c>
      <c r="I534" s="54">
        <v>0</v>
      </c>
      <c r="K534">
        <v>2</v>
      </c>
    </row>
    <row r="535" spans="1:11" ht="17.45" customHeight="1">
      <c r="A535" s="47">
        <v>20703</v>
      </c>
      <c r="B535" s="47" t="s">
        <v>522</v>
      </c>
      <c r="C535" s="52">
        <v>290</v>
      </c>
      <c r="D535" s="34">
        <f t="shared" si="24"/>
        <v>0</v>
      </c>
      <c r="E535" s="52">
        <f>SUM(E536:E545)</f>
        <v>290</v>
      </c>
      <c r="F535" s="34">
        <f t="shared" si="25"/>
        <v>0</v>
      </c>
      <c r="G535" s="52">
        <f>SUM(G536:G545)</f>
        <v>290</v>
      </c>
      <c r="H535" s="34">
        <f t="shared" si="26"/>
        <v>-25</v>
      </c>
      <c r="I535" s="52">
        <f>SUM(I536:I545)</f>
        <v>265</v>
      </c>
    </row>
    <row r="536" spans="1:11" ht="17.45" customHeight="1">
      <c r="A536" s="44">
        <v>2070301</v>
      </c>
      <c r="B536" s="45" t="s">
        <v>165</v>
      </c>
      <c r="C536" s="53">
        <v>14</v>
      </c>
      <c r="D536" s="35">
        <f t="shared" si="24"/>
        <v>0</v>
      </c>
      <c r="E536" s="53">
        <v>14</v>
      </c>
      <c r="F536" s="35">
        <f t="shared" si="25"/>
        <v>0</v>
      </c>
      <c r="G536" s="53">
        <v>14</v>
      </c>
      <c r="H536" s="35">
        <f t="shared" si="26"/>
        <v>0</v>
      </c>
      <c r="I536" s="53">
        <v>14</v>
      </c>
    </row>
    <row r="537" spans="1:11" ht="17.45" hidden="1" customHeight="1">
      <c r="A537" s="44">
        <v>2070302</v>
      </c>
      <c r="B537" s="45" t="s">
        <v>166</v>
      </c>
      <c r="C537" s="53">
        <v>0</v>
      </c>
      <c r="D537" s="35">
        <f t="shared" si="24"/>
        <v>0</v>
      </c>
      <c r="E537" s="53">
        <v>0</v>
      </c>
      <c r="F537" s="35">
        <f t="shared" si="25"/>
        <v>0</v>
      </c>
      <c r="G537" s="53">
        <v>0</v>
      </c>
      <c r="H537" s="35">
        <f t="shared" si="26"/>
        <v>0</v>
      </c>
      <c r="I537" s="53">
        <v>0</v>
      </c>
      <c r="K537">
        <v>2</v>
      </c>
    </row>
    <row r="538" spans="1:11" ht="17.45" customHeight="1">
      <c r="A538" s="44">
        <v>2070303</v>
      </c>
      <c r="B538" s="45" t="s">
        <v>167</v>
      </c>
      <c r="C538" s="53">
        <v>264</v>
      </c>
      <c r="D538" s="35">
        <f t="shared" si="24"/>
        <v>0</v>
      </c>
      <c r="E538" s="53">
        <v>264</v>
      </c>
      <c r="F538" s="35">
        <f t="shared" si="25"/>
        <v>0</v>
      </c>
      <c r="G538" s="53">
        <v>264</v>
      </c>
      <c r="H538" s="35">
        <f t="shared" si="26"/>
        <v>-13</v>
      </c>
      <c r="I538" s="53">
        <v>251</v>
      </c>
    </row>
    <row r="539" spans="1:11" ht="17.45" hidden="1" customHeight="1">
      <c r="A539" s="44">
        <v>2070304</v>
      </c>
      <c r="B539" s="45" t="s">
        <v>523</v>
      </c>
      <c r="C539" s="53">
        <v>0</v>
      </c>
      <c r="D539" s="35">
        <f t="shared" si="24"/>
        <v>0</v>
      </c>
      <c r="E539" s="53">
        <v>0</v>
      </c>
      <c r="F539" s="35">
        <f t="shared" si="25"/>
        <v>0</v>
      </c>
      <c r="G539" s="53">
        <v>0</v>
      </c>
      <c r="H539" s="35">
        <f t="shared" si="26"/>
        <v>0</v>
      </c>
      <c r="I539" s="53">
        <v>0</v>
      </c>
      <c r="K539">
        <v>2</v>
      </c>
    </row>
    <row r="540" spans="1:11" ht="17.45" hidden="1" customHeight="1">
      <c r="A540" s="44">
        <v>2070305</v>
      </c>
      <c r="B540" s="45" t="s">
        <v>524</v>
      </c>
      <c r="C540" s="53">
        <v>0</v>
      </c>
      <c r="D540" s="35">
        <f t="shared" si="24"/>
        <v>0</v>
      </c>
      <c r="E540" s="53">
        <v>0</v>
      </c>
      <c r="F540" s="35">
        <f t="shared" si="25"/>
        <v>0</v>
      </c>
      <c r="G540" s="53">
        <v>0</v>
      </c>
      <c r="H540" s="35">
        <f t="shared" si="26"/>
        <v>0</v>
      </c>
      <c r="I540" s="53">
        <v>0</v>
      </c>
      <c r="K540">
        <v>2</v>
      </c>
    </row>
    <row r="541" spans="1:11" ht="17.45" hidden="1" customHeight="1">
      <c r="A541" s="44">
        <v>2070306</v>
      </c>
      <c r="B541" s="45" t="s">
        <v>525</v>
      </c>
      <c r="C541" s="53">
        <v>0</v>
      </c>
      <c r="D541" s="35">
        <f t="shared" si="24"/>
        <v>0</v>
      </c>
      <c r="E541" s="53">
        <v>0</v>
      </c>
      <c r="F541" s="35">
        <f t="shared" si="25"/>
        <v>0</v>
      </c>
      <c r="G541" s="53">
        <v>0</v>
      </c>
      <c r="H541" s="35">
        <f t="shared" si="26"/>
        <v>0</v>
      </c>
      <c r="I541" s="53">
        <v>0</v>
      </c>
      <c r="K541">
        <v>2</v>
      </c>
    </row>
    <row r="542" spans="1:11" ht="17.45" customHeight="1">
      <c r="A542" s="44">
        <v>2070307</v>
      </c>
      <c r="B542" s="45" t="s">
        <v>526</v>
      </c>
      <c r="C542" s="53">
        <v>12</v>
      </c>
      <c r="D542" s="35">
        <f t="shared" si="24"/>
        <v>0</v>
      </c>
      <c r="E542" s="53">
        <v>12</v>
      </c>
      <c r="F542" s="35">
        <f t="shared" si="25"/>
        <v>0</v>
      </c>
      <c r="G542" s="53">
        <v>12</v>
      </c>
      <c r="H542" s="35">
        <f t="shared" si="26"/>
        <v>-12</v>
      </c>
      <c r="I542" s="35">
        <v>0</v>
      </c>
    </row>
    <row r="543" spans="1:11" ht="17.45" hidden="1" customHeight="1">
      <c r="A543" s="44">
        <v>2070308</v>
      </c>
      <c r="B543" s="45" t="s">
        <v>527</v>
      </c>
      <c r="C543" s="53">
        <v>0</v>
      </c>
      <c r="D543" s="35">
        <f t="shared" si="24"/>
        <v>0</v>
      </c>
      <c r="E543" s="53">
        <v>0</v>
      </c>
      <c r="F543" s="35">
        <f t="shared" si="25"/>
        <v>0</v>
      </c>
      <c r="G543" s="53">
        <v>0</v>
      </c>
      <c r="H543" s="35">
        <f t="shared" si="26"/>
        <v>0</v>
      </c>
      <c r="I543" s="53">
        <v>0</v>
      </c>
      <c r="K543">
        <v>2</v>
      </c>
    </row>
    <row r="544" spans="1:11" ht="17.45" hidden="1" customHeight="1">
      <c r="A544" s="44">
        <v>2070309</v>
      </c>
      <c r="B544" s="45" t="s">
        <v>528</v>
      </c>
      <c r="C544" s="53">
        <v>0</v>
      </c>
      <c r="D544" s="35">
        <f t="shared" si="24"/>
        <v>0</v>
      </c>
      <c r="E544" s="53">
        <v>0</v>
      </c>
      <c r="F544" s="35">
        <f t="shared" si="25"/>
        <v>0</v>
      </c>
      <c r="G544" s="53">
        <v>0</v>
      </c>
      <c r="H544" s="35">
        <f t="shared" si="26"/>
        <v>0</v>
      </c>
      <c r="I544" s="53">
        <v>0</v>
      </c>
      <c r="K544">
        <v>2</v>
      </c>
    </row>
    <row r="545" spans="1:11" ht="17.45" hidden="1" customHeight="1">
      <c r="A545" s="44">
        <v>2070399</v>
      </c>
      <c r="B545" s="45" t="s">
        <v>529</v>
      </c>
      <c r="C545" s="53">
        <v>0</v>
      </c>
      <c r="D545" s="35">
        <f t="shared" si="24"/>
        <v>0</v>
      </c>
      <c r="E545" s="53">
        <v>0</v>
      </c>
      <c r="F545" s="35">
        <f t="shared" si="25"/>
        <v>0</v>
      </c>
      <c r="G545" s="53">
        <v>0</v>
      </c>
      <c r="H545" s="35">
        <f t="shared" si="26"/>
        <v>0</v>
      </c>
      <c r="I545" s="53">
        <v>0</v>
      </c>
      <c r="K545">
        <v>2</v>
      </c>
    </row>
    <row r="546" spans="1:11" ht="17.45" customHeight="1">
      <c r="A546" s="47">
        <v>20706</v>
      </c>
      <c r="B546" s="47" t="s">
        <v>530</v>
      </c>
      <c r="C546" s="52">
        <v>1872</v>
      </c>
      <c r="D546" s="34">
        <f t="shared" si="24"/>
        <v>0</v>
      </c>
      <c r="E546" s="52">
        <f>SUM(E547:E554)</f>
        <v>1872</v>
      </c>
      <c r="F546" s="34">
        <f t="shared" si="25"/>
        <v>0</v>
      </c>
      <c r="G546" s="52">
        <f>SUM(G547:G554)</f>
        <v>1872</v>
      </c>
      <c r="H546" s="34">
        <f t="shared" si="26"/>
        <v>-1390</v>
      </c>
      <c r="I546" s="52">
        <f>SUM(I547:I554)</f>
        <v>482</v>
      </c>
    </row>
    <row r="547" spans="1:11" ht="17.45" hidden="1" customHeight="1">
      <c r="A547" s="44">
        <v>2070601</v>
      </c>
      <c r="B547" s="45" t="s">
        <v>165</v>
      </c>
      <c r="C547" s="54">
        <v>0</v>
      </c>
      <c r="D547" s="35">
        <f t="shared" si="24"/>
        <v>0</v>
      </c>
      <c r="E547" s="54">
        <v>0</v>
      </c>
      <c r="F547" s="35">
        <f t="shared" si="25"/>
        <v>0</v>
      </c>
      <c r="G547" s="54">
        <v>0</v>
      </c>
      <c r="H547" s="35">
        <f t="shared" si="26"/>
        <v>0</v>
      </c>
      <c r="I547" s="54">
        <v>0</v>
      </c>
      <c r="K547">
        <v>2</v>
      </c>
    </row>
    <row r="548" spans="1:11" ht="17.45" hidden="1" customHeight="1">
      <c r="A548" s="44">
        <v>2070602</v>
      </c>
      <c r="B548" s="45" t="s">
        <v>166</v>
      </c>
      <c r="C548" s="54">
        <v>0</v>
      </c>
      <c r="D548" s="35">
        <f t="shared" si="24"/>
        <v>0</v>
      </c>
      <c r="E548" s="54">
        <v>0</v>
      </c>
      <c r="F548" s="35">
        <f t="shared" si="25"/>
        <v>0</v>
      </c>
      <c r="G548" s="54">
        <v>0</v>
      </c>
      <c r="H548" s="35">
        <f t="shared" si="26"/>
        <v>0</v>
      </c>
      <c r="I548" s="54">
        <v>0</v>
      </c>
      <c r="K548">
        <v>2</v>
      </c>
    </row>
    <row r="549" spans="1:11" ht="17.45" hidden="1" customHeight="1">
      <c r="A549" s="44">
        <v>2070603</v>
      </c>
      <c r="B549" s="45" t="s">
        <v>167</v>
      </c>
      <c r="C549" s="54">
        <v>0</v>
      </c>
      <c r="D549" s="35">
        <f t="shared" si="24"/>
        <v>0</v>
      </c>
      <c r="E549" s="54">
        <v>0</v>
      </c>
      <c r="F549" s="35">
        <f t="shared" si="25"/>
        <v>0</v>
      </c>
      <c r="G549" s="54">
        <v>0</v>
      </c>
      <c r="H549" s="35">
        <f t="shared" si="26"/>
        <v>0</v>
      </c>
      <c r="I549" s="54">
        <v>0</v>
      </c>
      <c r="K549">
        <v>2</v>
      </c>
    </row>
    <row r="550" spans="1:11" ht="17.45" customHeight="1">
      <c r="A550" s="44">
        <v>2070604</v>
      </c>
      <c r="B550" s="45" t="s">
        <v>531</v>
      </c>
      <c r="C550" s="54">
        <v>154</v>
      </c>
      <c r="D550" s="35">
        <f t="shared" si="24"/>
        <v>0</v>
      </c>
      <c r="E550" s="54">
        <v>154</v>
      </c>
      <c r="F550" s="35">
        <f t="shared" si="25"/>
        <v>0</v>
      </c>
      <c r="G550" s="54">
        <v>154</v>
      </c>
      <c r="H550" s="35">
        <f t="shared" si="26"/>
        <v>-46</v>
      </c>
      <c r="I550" s="54">
        <v>108</v>
      </c>
    </row>
    <row r="551" spans="1:11" ht="17.45" hidden="1" customHeight="1">
      <c r="A551" s="44">
        <v>2070605</v>
      </c>
      <c r="B551" s="45" t="s">
        <v>532</v>
      </c>
      <c r="C551" s="54">
        <v>0</v>
      </c>
      <c r="D551" s="35">
        <f t="shared" si="24"/>
        <v>0</v>
      </c>
      <c r="E551" s="54">
        <v>0</v>
      </c>
      <c r="F551" s="35">
        <f t="shared" si="25"/>
        <v>0</v>
      </c>
      <c r="G551" s="54">
        <v>0</v>
      </c>
      <c r="H551" s="35">
        <f t="shared" si="26"/>
        <v>0</v>
      </c>
      <c r="I551" s="54">
        <v>0</v>
      </c>
      <c r="K551">
        <v>2</v>
      </c>
    </row>
    <row r="552" spans="1:11" ht="17.45" customHeight="1">
      <c r="A552" s="44">
        <v>2070606</v>
      </c>
      <c r="B552" s="45" t="s">
        <v>533</v>
      </c>
      <c r="C552" s="54">
        <v>6</v>
      </c>
      <c r="D552" s="35">
        <f t="shared" si="24"/>
        <v>0</v>
      </c>
      <c r="E552" s="54">
        <v>6</v>
      </c>
      <c r="F552" s="35">
        <f t="shared" si="25"/>
        <v>0</v>
      </c>
      <c r="G552" s="54">
        <v>6</v>
      </c>
      <c r="H552" s="35">
        <f t="shared" si="26"/>
        <v>-3</v>
      </c>
      <c r="I552" s="54">
        <v>3</v>
      </c>
    </row>
    <row r="553" spans="1:11" ht="17.45" customHeight="1">
      <c r="A553" s="44">
        <v>2070607</v>
      </c>
      <c r="B553" s="45" t="s">
        <v>534</v>
      </c>
      <c r="C553" s="54">
        <v>5</v>
      </c>
      <c r="D553" s="35">
        <f t="shared" si="24"/>
        <v>0</v>
      </c>
      <c r="E553" s="54">
        <v>5</v>
      </c>
      <c r="F553" s="35">
        <f t="shared" si="25"/>
        <v>0</v>
      </c>
      <c r="G553" s="54">
        <v>5</v>
      </c>
      <c r="H553" s="35">
        <f t="shared" si="26"/>
        <v>0</v>
      </c>
      <c r="I553" s="54">
        <v>5</v>
      </c>
    </row>
    <row r="554" spans="1:11" ht="17.45" customHeight="1">
      <c r="A554" s="44">
        <v>2070699</v>
      </c>
      <c r="B554" s="45" t="s">
        <v>535</v>
      </c>
      <c r="C554" s="53">
        <v>1707</v>
      </c>
      <c r="D554" s="35">
        <f t="shared" si="24"/>
        <v>0</v>
      </c>
      <c r="E554" s="53">
        <v>1707</v>
      </c>
      <c r="F554" s="35">
        <f t="shared" si="25"/>
        <v>0</v>
      </c>
      <c r="G554" s="53">
        <v>1707</v>
      </c>
      <c r="H554" s="35">
        <f t="shared" si="26"/>
        <v>-1341</v>
      </c>
      <c r="I554" s="53">
        <v>366</v>
      </c>
    </row>
    <row r="555" spans="1:11" ht="17.45" customHeight="1">
      <c r="A555" s="47">
        <v>20708</v>
      </c>
      <c r="B555" s="47" t="s">
        <v>536</v>
      </c>
      <c r="C555" s="52">
        <v>0</v>
      </c>
      <c r="D555" s="34">
        <f t="shared" si="24"/>
        <v>0</v>
      </c>
      <c r="E555" s="52">
        <f>SUM(E556:E562)</f>
        <v>0</v>
      </c>
      <c r="F555" s="34">
        <f t="shared" si="25"/>
        <v>0</v>
      </c>
      <c r="G555" s="52">
        <f>SUM(G556:G562)</f>
        <v>0</v>
      </c>
      <c r="H555" s="34">
        <f t="shared" si="26"/>
        <v>10</v>
      </c>
      <c r="I555" s="52">
        <f>SUM(I556:I562)</f>
        <v>10</v>
      </c>
    </row>
    <row r="556" spans="1:11" ht="17.45" hidden="1" customHeight="1">
      <c r="A556" s="44">
        <v>2070801</v>
      </c>
      <c r="B556" s="45" t="s">
        <v>165</v>
      </c>
      <c r="C556" s="54">
        <v>0</v>
      </c>
      <c r="D556" s="35">
        <f t="shared" si="24"/>
        <v>0</v>
      </c>
      <c r="E556" s="54">
        <v>0</v>
      </c>
      <c r="F556" s="35">
        <f t="shared" si="25"/>
        <v>0</v>
      </c>
      <c r="G556" s="54">
        <v>0</v>
      </c>
      <c r="H556" s="35">
        <f t="shared" si="26"/>
        <v>0</v>
      </c>
      <c r="I556" s="54">
        <v>0</v>
      </c>
      <c r="K556">
        <v>2</v>
      </c>
    </row>
    <row r="557" spans="1:11" ht="17.45" hidden="1" customHeight="1">
      <c r="A557" s="44">
        <v>2070802</v>
      </c>
      <c r="B557" s="45" t="s">
        <v>166</v>
      </c>
      <c r="C557" s="54">
        <v>0</v>
      </c>
      <c r="D557" s="35">
        <f t="shared" si="24"/>
        <v>0</v>
      </c>
      <c r="E557" s="54">
        <v>0</v>
      </c>
      <c r="F557" s="35">
        <f t="shared" si="25"/>
        <v>0</v>
      </c>
      <c r="G557" s="54">
        <v>0</v>
      </c>
      <c r="H557" s="35">
        <f t="shared" si="26"/>
        <v>0</v>
      </c>
      <c r="I557" s="54">
        <v>0</v>
      </c>
      <c r="K557">
        <v>2</v>
      </c>
    </row>
    <row r="558" spans="1:11" ht="17.45" hidden="1" customHeight="1">
      <c r="A558" s="44">
        <v>2070803</v>
      </c>
      <c r="B558" s="45" t="s">
        <v>167</v>
      </c>
      <c r="C558" s="54">
        <v>0</v>
      </c>
      <c r="D558" s="35">
        <f t="shared" si="24"/>
        <v>0</v>
      </c>
      <c r="E558" s="54">
        <v>0</v>
      </c>
      <c r="F558" s="35">
        <f t="shared" si="25"/>
        <v>0</v>
      </c>
      <c r="G558" s="54">
        <v>0</v>
      </c>
      <c r="H558" s="35">
        <f t="shared" si="26"/>
        <v>0</v>
      </c>
      <c r="I558" s="54">
        <v>0</v>
      </c>
      <c r="K558">
        <v>2</v>
      </c>
    </row>
    <row r="559" spans="1:11" ht="17.45" hidden="1" customHeight="1">
      <c r="A559" s="44">
        <v>2070804</v>
      </c>
      <c r="B559" s="45" t="s">
        <v>537</v>
      </c>
      <c r="C559" s="53">
        <v>0</v>
      </c>
      <c r="D559" s="35">
        <f t="shared" si="24"/>
        <v>0</v>
      </c>
      <c r="E559" s="53">
        <v>0</v>
      </c>
      <c r="F559" s="35">
        <f t="shared" si="25"/>
        <v>0</v>
      </c>
      <c r="G559" s="53">
        <v>0</v>
      </c>
      <c r="H559" s="35">
        <f t="shared" si="26"/>
        <v>0</v>
      </c>
      <c r="I559" s="53">
        <v>0</v>
      </c>
      <c r="K559">
        <v>2</v>
      </c>
    </row>
    <row r="560" spans="1:11" ht="17.45" hidden="1" customHeight="1">
      <c r="A560" s="44">
        <v>2070805</v>
      </c>
      <c r="B560" s="45" t="s">
        <v>538</v>
      </c>
      <c r="C560" s="53">
        <v>0</v>
      </c>
      <c r="D560" s="35">
        <f t="shared" si="24"/>
        <v>0</v>
      </c>
      <c r="E560" s="53">
        <v>0</v>
      </c>
      <c r="F560" s="35">
        <f t="shared" si="25"/>
        <v>0</v>
      </c>
      <c r="G560" s="53">
        <v>0</v>
      </c>
      <c r="H560" s="35">
        <f t="shared" si="26"/>
        <v>0</v>
      </c>
      <c r="I560" s="53">
        <v>0</v>
      </c>
      <c r="K560">
        <v>2</v>
      </c>
    </row>
    <row r="561" spans="1:11" ht="17.45" hidden="1" customHeight="1">
      <c r="A561" s="44">
        <v>2070806</v>
      </c>
      <c r="B561" s="45" t="s">
        <v>539</v>
      </c>
      <c r="C561" s="53">
        <v>0</v>
      </c>
      <c r="D561" s="35">
        <f t="shared" si="24"/>
        <v>0</v>
      </c>
      <c r="E561" s="53">
        <v>0</v>
      </c>
      <c r="F561" s="35">
        <f t="shared" si="25"/>
        <v>0</v>
      </c>
      <c r="G561" s="53">
        <v>0</v>
      </c>
      <c r="H561" s="35">
        <f t="shared" si="26"/>
        <v>0</v>
      </c>
      <c r="I561" s="53">
        <v>0</v>
      </c>
      <c r="K561">
        <v>2</v>
      </c>
    </row>
    <row r="562" spans="1:11" ht="17.45" customHeight="1">
      <c r="A562" s="44">
        <v>2070899</v>
      </c>
      <c r="B562" s="45" t="s">
        <v>540</v>
      </c>
      <c r="C562" s="53">
        <v>0</v>
      </c>
      <c r="D562" s="35">
        <f t="shared" si="24"/>
        <v>0</v>
      </c>
      <c r="E562" s="53">
        <v>0</v>
      </c>
      <c r="F562" s="35">
        <f t="shared" si="25"/>
        <v>0</v>
      </c>
      <c r="G562" s="53">
        <v>0</v>
      </c>
      <c r="H562" s="35">
        <f t="shared" si="26"/>
        <v>10</v>
      </c>
      <c r="I562" s="53">
        <v>10</v>
      </c>
    </row>
    <row r="563" spans="1:11" ht="17.45" customHeight="1">
      <c r="A563" s="47">
        <v>20799</v>
      </c>
      <c r="B563" s="47" t="s">
        <v>541</v>
      </c>
      <c r="C563" s="52">
        <v>816</v>
      </c>
      <c r="D563" s="34">
        <f t="shared" si="24"/>
        <v>0</v>
      </c>
      <c r="E563" s="52">
        <f>SUM(E564:E566)</f>
        <v>816</v>
      </c>
      <c r="F563" s="34">
        <f t="shared" si="25"/>
        <v>0</v>
      </c>
      <c r="G563" s="52">
        <f>SUM(G564:G566)</f>
        <v>816</v>
      </c>
      <c r="H563" s="34">
        <f t="shared" si="26"/>
        <v>2808</v>
      </c>
      <c r="I563" s="52">
        <f>SUM(I564:I566)</f>
        <v>3624</v>
      </c>
    </row>
    <row r="564" spans="1:11" ht="17.45" customHeight="1">
      <c r="A564" s="44">
        <v>2079902</v>
      </c>
      <c r="B564" s="45" t="s">
        <v>542</v>
      </c>
      <c r="C564" s="54">
        <v>709</v>
      </c>
      <c r="D564" s="35">
        <f t="shared" si="24"/>
        <v>0</v>
      </c>
      <c r="E564" s="54">
        <v>709</v>
      </c>
      <c r="F564" s="35">
        <f t="shared" si="25"/>
        <v>0</v>
      </c>
      <c r="G564" s="54">
        <v>709</v>
      </c>
      <c r="H564" s="35">
        <f t="shared" si="26"/>
        <v>-331</v>
      </c>
      <c r="I564" s="54">
        <v>378</v>
      </c>
    </row>
    <row r="565" spans="1:11" ht="17.45" hidden="1" customHeight="1">
      <c r="A565" s="44">
        <v>2079903</v>
      </c>
      <c r="B565" s="45" t="s">
        <v>543</v>
      </c>
      <c r="C565" s="54">
        <v>0</v>
      </c>
      <c r="D565" s="35">
        <f t="shared" si="24"/>
        <v>0</v>
      </c>
      <c r="E565" s="54">
        <v>0</v>
      </c>
      <c r="F565" s="35">
        <f t="shared" si="25"/>
        <v>0</v>
      </c>
      <c r="G565" s="54">
        <v>0</v>
      </c>
      <c r="H565" s="35">
        <f t="shared" si="26"/>
        <v>0</v>
      </c>
      <c r="I565" s="54">
        <v>0</v>
      </c>
      <c r="K565">
        <v>2</v>
      </c>
    </row>
    <row r="566" spans="1:11" ht="17.45" customHeight="1">
      <c r="A566" s="44">
        <v>2079999</v>
      </c>
      <c r="B566" s="45" t="s">
        <v>544</v>
      </c>
      <c r="C566" s="54">
        <v>107</v>
      </c>
      <c r="D566" s="35">
        <f t="shared" si="24"/>
        <v>0</v>
      </c>
      <c r="E566" s="54">
        <v>107</v>
      </c>
      <c r="F566" s="35">
        <f t="shared" si="25"/>
        <v>0</v>
      </c>
      <c r="G566" s="54">
        <v>107</v>
      </c>
      <c r="H566" s="35">
        <f t="shared" si="26"/>
        <v>3139</v>
      </c>
      <c r="I566" s="61">
        <v>3246</v>
      </c>
    </row>
    <row r="567" spans="1:11" ht="17.45" customHeight="1">
      <c r="A567" s="47">
        <v>208</v>
      </c>
      <c r="B567" s="47" t="s">
        <v>545</v>
      </c>
      <c r="C567" s="52">
        <v>59652</v>
      </c>
      <c r="D567" s="34">
        <f t="shared" si="24"/>
        <v>0</v>
      </c>
      <c r="E567" s="52">
        <f>E568+E582+E592+E610+E614+E624+E632+E639+E647+E656+E661+E664+E667+E670+E673+E676+E680+E685+E693+E696</f>
        <v>59652</v>
      </c>
      <c r="F567" s="34">
        <f t="shared" si="25"/>
        <v>0</v>
      </c>
      <c r="G567" s="52">
        <f>G568+G582+G592+G610+G614+G624+G632+G639+G647+G656+G661+G664+G667+G670+G673+G676+G680+G685+G693+G696</f>
        <v>59652</v>
      </c>
      <c r="H567" s="34">
        <f t="shared" si="26"/>
        <v>-3865</v>
      </c>
      <c r="I567" s="52">
        <f>I568+I582+I592+I610+I614+I624+I632+I639+I647+I656+I661+I664+I667+I670+I673+I676+I680+I685+I693+I696</f>
        <v>55787</v>
      </c>
    </row>
    <row r="568" spans="1:11" ht="17.45" customHeight="1">
      <c r="A568" s="47">
        <v>20801</v>
      </c>
      <c r="B568" s="47" t="s">
        <v>546</v>
      </c>
      <c r="C568" s="52">
        <v>3626</v>
      </c>
      <c r="D568" s="34">
        <f t="shared" si="24"/>
        <v>0</v>
      </c>
      <c r="E568" s="52">
        <f>SUM(E569:E581)</f>
        <v>3626</v>
      </c>
      <c r="F568" s="34">
        <f t="shared" si="25"/>
        <v>0</v>
      </c>
      <c r="G568" s="52">
        <f>SUM(G569:G581)</f>
        <v>3626</v>
      </c>
      <c r="H568" s="34">
        <f t="shared" si="26"/>
        <v>37</v>
      </c>
      <c r="I568" s="52">
        <f>SUM(I569:I581)</f>
        <v>3663</v>
      </c>
    </row>
    <row r="569" spans="1:11" ht="17.45" customHeight="1">
      <c r="A569" s="44">
        <v>2080101</v>
      </c>
      <c r="B569" s="45" t="s">
        <v>165</v>
      </c>
      <c r="C569" s="53">
        <v>682</v>
      </c>
      <c r="D569" s="35">
        <f t="shared" si="24"/>
        <v>0</v>
      </c>
      <c r="E569" s="53">
        <v>682</v>
      </c>
      <c r="F569" s="35">
        <f t="shared" si="25"/>
        <v>0</v>
      </c>
      <c r="G569" s="53">
        <v>682</v>
      </c>
      <c r="H569" s="35">
        <f t="shared" si="26"/>
        <v>-22</v>
      </c>
      <c r="I569" s="53">
        <v>660</v>
      </c>
    </row>
    <row r="570" spans="1:11" ht="17.45" customHeight="1">
      <c r="A570" s="44">
        <v>2080102</v>
      </c>
      <c r="B570" s="45" t="s">
        <v>166</v>
      </c>
      <c r="C570" s="53">
        <v>67</v>
      </c>
      <c r="D570" s="35">
        <f t="shared" si="24"/>
        <v>0</v>
      </c>
      <c r="E570" s="53">
        <v>67</v>
      </c>
      <c r="F570" s="35">
        <f t="shared" si="25"/>
        <v>0</v>
      </c>
      <c r="G570" s="53">
        <v>67</v>
      </c>
      <c r="H570" s="35">
        <f t="shared" si="26"/>
        <v>34</v>
      </c>
      <c r="I570" s="53">
        <v>101</v>
      </c>
    </row>
    <row r="571" spans="1:11" ht="17.45" hidden="1" customHeight="1">
      <c r="A571" s="44">
        <v>2080103</v>
      </c>
      <c r="B571" s="45" t="s">
        <v>167</v>
      </c>
      <c r="C571" s="53">
        <v>0</v>
      </c>
      <c r="D571" s="35">
        <f t="shared" si="24"/>
        <v>0</v>
      </c>
      <c r="E571" s="53">
        <v>0</v>
      </c>
      <c r="F571" s="35">
        <f t="shared" si="25"/>
        <v>0</v>
      </c>
      <c r="G571" s="53">
        <v>0</v>
      </c>
      <c r="H571" s="35">
        <f t="shared" si="26"/>
        <v>0</v>
      </c>
      <c r="I571" s="53">
        <v>0</v>
      </c>
      <c r="K571">
        <v>2</v>
      </c>
    </row>
    <row r="572" spans="1:11" ht="17.45" customHeight="1">
      <c r="A572" s="44">
        <v>2080104</v>
      </c>
      <c r="B572" s="45" t="s">
        <v>547</v>
      </c>
      <c r="C572" s="53">
        <v>135</v>
      </c>
      <c r="D572" s="35">
        <f t="shared" si="24"/>
        <v>0</v>
      </c>
      <c r="E572" s="53">
        <v>135</v>
      </c>
      <c r="F572" s="35">
        <f t="shared" si="25"/>
        <v>0</v>
      </c>
      <c r="G572" s="53">
        <v>135</v>
      </c>
      <c r="H572" s="35">
        <f t="shared" si="26"/>
        <v>-13</v>
      </c>
      <c r="I572" s="53">
        <v>122</v>
      </c>
    </row>
    <row r="573" spans="1:11" ht="17.45" hidden="1" customHeight="1">
      <c r="A573" s="44">
        <v>2080105</v>
      </c>
      <c r="B573" s="45" t="s">
        <v>548</v>
      </c>
      <c r="C573" s="53">
        <v>0</v>
      </c>
      <c r="D573" s="35">
        <f t="shared" si="24"/>
        <v>0</v>
      </c>
      <c r="E573" s="53">
        <v>0</v>
      </c>
      <c r="F573" s="35">
        <f t="shared" si="25"/>
        <v>0</v>
      </c>
      <c r="G573" s="53">
        <v>0</v>
      </c>
      <c r="H573" s="35">
        <f t="shared" si="26"/>
        <v>0</v>
      </c>
      <c r="I573" s="53">
        <v>0</v>
      </c>
      <c r="K573">
        <v>2</v>
      </c>
    </row>
    <row r="574" spans="1:11" ht="17.45" customHeight="1">
      <c r="A574" s="44">
        <v>2080106</v>
      </c>
      <c r="B574" s="45" t="s">
        <v>549</v>
      </c>
      <c r="C574" s="53">
        <v>466</v>
      </c>
      <c r="D574" s="35">
        <f t="shared" si="24"/>
        <v>0</v>
      </c>
      <c r="E574" s="53">
        <v>466</v>
      </c>
      <c r="F574" s="35">
        <f t="shared" si="25"/>
        <v>0</v>
      </c>
      <c r="G574" s="53">
        <v>466</v>
      </c>
      <c r="H574" s="35">
        <f t="shared" si="26"/>
        <v>-45</v>
      </c>
      <c r="I574" s="53">
        <v>421</v>
      </c>
    </row>
    <row r="575" spans="1:11" ht="17.45" hidden="1" customHeight="1">
      <c r="A575" s="44">
        <v>2080107</v>
      </c>
      <c r="B575" s="45" t="s">
        <v>550</v>
      </c>
      <c r="C575" s="53">
        <v>0</v>
      </c>
      <c r="D575" s="35">
        <f t="shared" si="24"/>
        <v>0</v>
      </c>
      <c r="E575" s="53">
        <v>0</v>
      </c>
      <c r="F575" s="35">
        <f t="shared" si="25"/>
        <v>0</v>
      </c>
      <c r="G575" s="53">
        <v>0</v>
      </c>
      <c r="H575" s="35">
        <f t="shared" si="26"/>
        <v>0</v>
      </c>
      <c r="I575" s="53">
        <v>0</v>
      </c>
      <c r="K575">
        <v>2</v>
      </c>
    </row>
    <row r="576" spans="1:11" ht="17.45" hidden="1" customHeight="1">
      <c r="A576" s="44">
        <v>2080108</v>
      </c>
      <c r="B576" s="45" t="s">
        <v>206</v>
      </c>
      <c r="C576" s="53">
        <v>0</v>
      </c>
      <c r="D576" s="35">
        <f t="shared" si="24"/>
        <v>0</v>
      </c>
      <c r="E576" s="53">
        <v>0</v>
      </c>
      <c r="F576" s="35">
        <f t="shared" si="25"/>
        <v>0</v>
      </c>
      <c r="G576" s="53">
        <v>0</v>
      </c>
      <c r="H576" s="35">
        <f t="shared" si="26"/>
        <v>0</v>
      </c>
      <c r="I576" s="53">
        <v>0</v>
      </c>
      <c r="K576">
        <v>2</v>
      </c>
    </row>
    <row r="577" spans="1:11" ht="17.45" customHeight="1">
      <c r="A577" s="44">
        <v>2080109</v>
      </c>
      <c r="B577" s="45" t="s">
        <v>551</v>
      </c>
      <c r="C577" s="53">
        <v>1023</v>
      </c>
      <c r="D577" s="35">
        <f t="shared" si="24"/>
        <v>0</v>
      </c>
      <c r="E577" s="53">
        <v>1023</v>
      </c>
      <c r="F577" s="35">
        <f t="shared" si="25"/>
        <v>0</v>
      </c>
      <c r="G577" s="53">
        <v>1023</v>
      </c>
      <c r="H577" s="35">
        <f t="shared" si="26"/>
        <v>-42</v>
      </c>
      <c r="I577" s="53">
        <v>981</v>
      </c>
    </row>
    <row r="578" spans="1:11" ht="17.45" hidden="1" customHeight="1">
      <c r="A578" s="44">
        <v>2080110</v>
      </c>
      <c r="B578" s="45" t="s">
        <v>552</v>
      </c>
      <c r="C578" s="53">
        <v>0</v>
      </c>
      <c r="D578" s="35">
        <f t="shared" si="24"/>
        <v>0</v>
      </c>
      <c r="E578" s="53">
        <v>0</v>
      </c>
      <c r="F578" s="35">
        <f t="shared" si="25"/>
        <v>0</v>
      </c>
      <c r="G578" s="53">
        <v>0</v>
      </c>
      <c r="H578" s="35">
        <f t="shared" si="26"/>
        <v>0</v>
      </c>
      <c r="I578" s="53">
        <v>0</v>
      </c>
      <c r="K578">
        <v>2</v>
      </c>
    </row>
    <row r="579" spans="1:11" ht="17.45" hidden="1" customHeight="1">
      <c r="A579" s="44">
        <v>2080111</v>
      </c>
      <c r="B579" s="45" t="s">
        <v>553</v>
      </c>
      <c r="C579" s="53">
        <v>0</v>
      </c>
      <c r="D579" s="35">
        <f t="shared" si="24"/>
        <v>0</v>
      </c>
      <c r="E579" s="53">
        <v>0</v>
      </c>
      <c r="F579" s="35">
        <f t="shared" si="25"/>
        <v>0</v>
      </c>
      <c r="G579" s="53">
        <v>0</v>
      </c>
      <c r="H579" s="35">
        <f t="shared" si="26"/>
        <v>0</v>
      </c>
      <c r="I579" s="53">
        <v>0</v>
      </c>
      <c r="K579">
        <v>2</v>
      </c>
    </row>
    <row r="580" spans="1:11" ht="17.45" customHeight="1">
      <c r="A580" s="44">
        <v>2080112</v>
      </c>
      <c r="B580" s="45" t="s">
        <v>554</v>
      </c>
      <c r="C580" s="53">
        <v>218</v>
      </c>
      <c r="D580" s="35">
        <f t="shared" si="24"/>
        <v>0</v>
      </c>
      <c r="E580" s="53">
        <v>218</v>
      </c>
      <c r="F580" s="35">
        <f t="shared" si="25"/>
        <v>0</v>
      </c>
      <c r="G580" s="53">
        <v>218</v>
      </c>
      <c r="H580" s="35">
        <f t="shared" si="26"/>
        <v>19</v>
      </c>
      <c r="I580" s="53">
        <v>237</v>
      </c>
    </row>
    <row r="581" spans="1:11" ht="17.25" customHeight="1">
      <c r="A581" s="44">
        <v>2080199</v>
      </c>
      <c r="B581" s="45" t="s">
        <v>555</v>
      </c>
      <c r="C581" s="53">
        <v>1035</v>
      </c>
      <c r="D581" s="35">
        <f t="shared" si="24"/>
        <v>0</v>
      </c>
      <c r="E581" s="53">
        <v>1035</v>
      </c>
      <c r="F581" s="35">
        <f t="shared" si="25"/>
        <v>0</v>
      </c>
      <c r="G581" s="53">
        <v>1035</v>
      </c>
      <c r="H581" s="35">
        <f t="shared" si="26"/>
        <v>106</v>
      </c>
      <c r="I581" s="53">
        <v>1141</v>
      </c>
    </row>
    <row r="582" spans="1:11" ht="17.45" customHeight="1">
      <c r="A582" s="47">
        <v>20802</v>
      </c>
      <c r="B582" s="47" t="s">
        <v>556</v>
      </c>
      <c r="C582" s="52">
        <v>1566</v>
      </c>
      <c r="D582" s="34">
        <f t="shared" si="24"/>
        <v>0</v>
      </c>
      <c r="E582" s="52">
        <f>SUM(E583:E591)</f>
        <v>1566</v>
      </c>
      <c r="F582" s="34">
        <f t="shared" si="25"/>
        <v>0</v>
      </c>
      <c r="G582" s="52">
        <f>SUM(G583:G591)</f>
        <v>1566</v>
      </c>
      <c r="H582" s="34">
        <f t="shared" si="26"/>
        <v>-542</v>
      </c>
      <c r="I582" s="52">
        <f>SUM(I583:I591)</f>
        <v>1024</v>
      </c>
    </row>
    <row r="583" spans="1:11" ht="17.45" customHeight="1">
      <c r="A583" s="44">
        <v>2080201</v>
      </c>
      <c r="B583" s="45" t="s">
        <v>165</v>
      </c>
      <c r="C583" s="53">
        <v>306</v>
      </c>
      <c r="D583" s="35">
        <f t="shared" si="24"/>
        <v>0</v>
      </c>
      <c r="E583" s="53">
        <v>306</v>
      </c>
      <c r="F583" s="35">
        <f t="shared" si="25"/>
        <v>0</v>
      </c>
      <c r="G583" s="53">
        <v>306</v>
      </c>
      <c r="H583" s="35">
        <f t="shared" si="26"/>
        <v>-63</v>
      </c>
      <c r="I583" s="53">
        <v>243</v>
      </c>
    </row>
    <row r="584" spans="1:11" ht="17.45" customHeight="1">
      <c r="A584" s="44">
        <v>2080202</v>
      </c>
      <c r="B584" s="45" t="s">
        <v>166</v>
      </c>
      <c r="C584" s="53">
        <v>12</v>
      </c>
      <c r="D584" s="35">
        <f t="shared" ref="D584:D647" si="27">E584-C584</f>
        <v>0</v>
      </c>
      <c r="E584" s="53">
        <v>12</v>
      </c>
      <c r="F584" s="35">
        <f t="shared" ref="F584:F647" si="28">G584-E584</f>
        <v>0</v>
      </c>
      <c r="G584" s="53">
        <v>12</v>
      </c>
      <c r="H584" s="35">
        <f t="shared" ref="H584:H647" si="29">I584-G584</f>
        <v>5</v>
      </c>
      <c r="I584" s="53">
        <v>17</v>
      </c>
    </row>
    <row r="585" spans="1:11" ht="17.45" customHeight="1">
      <c r="A585" s="44">
        <v>2080203</v>
      </c>
      <c r="B585" s="45" t="s">
        <v>167</v>
      </c>
      <c r="C585" s="53">
        <v>6</v>
      </c>
      <c r="D585" s="35">
        <f t="shared" si="27"/>
        <v>0</v>
      </c>
      <c r="E585" s="53">
        <v>6</v>
      </c>
      <c r="F585" s="35">
        <f t="shared" si="28"/>
        <v>0</v>
      </c>
      <c r="G585" s="53">
        <v>6</v>
      </c>
      <c r="H585" s="35">
        <f t="shared" si="29"/>
        <v>21</v>
      </c>
      <c r="I585" s="53">
        <v>27</v>
      </c>
    </row>
    <row r="586" spans="1:11" ht="17.45" customHeight="1">
      <c r="A586" s="44">
        <v>2080206</v>
      </c>
      <c r="B586" s="45" t="s">
        <v>557</v>
      </c>
      <c r="C586" s="53">
        <v>30</v>
      </c>
      <c r="D586" s="35">
        <f t="shared" si="27"/>
        <v>0</v>
      </c>
      <c r="E586" s="53">
        <v>30</v>
      </c>
      <c r="F586" s="35">
        <f t="shared" si="28"/>
        <v>0</v>
      </c>
      <c r="G586" s="53">
        <v>30</v>
      </c>
      <c r="H586" s="35">
        <f t="shared" si="29"/>
        <v>-2</v>
      </c>
      <c r="I586" s="53">
        <v>28</v>
      </c>
    </row>
    <row r="587" spans="1:11" ht="17.45" customHeight="1">
      <c r="A587" s="44">
        <v>2080207</v>
      </c>
      <c r="B587" s="45" t="s">
        <v>558</v>
      </c>
      <c r="C587" s="53">
        <v>31</v>
      </c>
      <c r="D587" s="35">
        <f t="shared" si="27"/>
        <v>0</v>
      </c>
      <c r="E587" s="53">
        <v>31</v>
      </c>
      <c r="F587" s="35">
        <f t="shared" si="28"/>
        <v>0</v>
      </c>
      <c r="G587" s="53">
        <v>31</v>
      </c>
      <c r="H587" s="35">
        <f t="shared" si="29"/>
        <v>-1</v>
      </c>
      <c r="I587" s="53">
        <v>30</v>
      </c>
    </row>
    <row r="588" spans="1:11" ht="17.45" hidden="1" customHeight="1">
      <c r="A588" s="44">
        <v>2080208</v>
      </c>
      <c r="B588" s="45" t="s">
        <v>559</v>
      </c>
      <c r="C588" s="53">
        <v>0</v>
      </c>
      <c r="D588" s="35">
        <f t="shared" si="27"/>
        <v>0</v>
      </c>
      <c r="E588" s="53">
        <v>0</v>
      </c>
      <c r="F588" s="35">
        <f t="shared" si="28"/>
        <v>0</v>
      </c>
      <c r="G588" s="53">
        <v>0</v>
      </c>
      <c r="H588" s="35">
        <f t="shared" si="29"/>
        <v>0</v>
      </c>
      <c r="I588" s="53">
        <v>0</v>
      </c>
      <c r="K588">
        <v>2</v>
      </c>
    </row>
    <row r="589" spans="1:11" ht="17.45" customHeight="1">
      <c r="A589" s="44">
        <v>2080299</v>
      </c>
      <c r="B589" s="45" t="s">
        <v>560</v>
      </c>
      <c r="C589" s="53">
        <v>1181</v>
      </c>
      <c r="D589" s="35">
        <f t="shared" si="27"/>
        <v>0</v>
      </c>
      <c r="E589" s="53">
        <v>1181</v>
      </c>
      <c r="F589" s="35">
        <f t="shared" si="28"/>
        <v>0</v>
      </c>
      <c r="G589" s="53">
        <v>1181</v>
      </c>
      <c r="H589" s="35">
        <f t="shared" si="29"/>
        <v>-502</v>
      </c>
      <c r="I589" s="53">
        <v>679</v>
      </c>
    </row>
    <row r="590" spans="1:11" ht="17.45" hidden="1" customHeight="1">
      <c r="A590" s="44">
        <v>20804</v>
      </c>
      <c r="B590" s="47" t="s">
        <v>561</v>
      </c>
      <c r="C590" s="54">
        <v>0</v>
      </c>
      <c r="D590" s="35">
        <f t="shared" si="27"/>
        <v>0</v>
      </c>
      <c r="E590" s="54">
        <v>0</v>
      </c>
      <c r="F590" s="35">
        <f t="shared" si="28"/>
        <v>0</v>
      </c>
      <c r="G590" s="54">
        <v>0</v>
      </c>
      <c r="H590" s="35">
        <f t="shared" si="29"/>
        <v>0</v>
      </c>
      <c r="I590" s="54">
        <v>0</v>
      </c>
      <c r="K590">
        <v>2</v>
      </c>
    </row>
    <row r="591" spans="1:11" ht="17.45" hidden="1" customHeight="1">
      <c r="A591" s="44">
        <v>2080402</v>
      </c>
      <c r="B591" s="45" t="s">
        <v>562</v>
      </c>
      <c r="C591" s="54">
        <v>0</v>
      </c>
      <c r="D591" s="35">
        <f t="shared" si="27"/>
        <v>0</v>
      </c>
      <c r="E591" s="54">
        <v>0</v>
      </c>
      <c r="F591" s="35">
        <f t="shared" si="28"/>
        <v>0</v>
      </c>
      <c r="G591" s="54">
        <v>0</v>
      </c>
      <c r="H591" s="35">
        <f t="shared" si="29"/>
        <v>0</v>
      </c>
      <c r="I591" s="54">
        <v>0</v>
      </c>
      <c r="K591">
        <v>2</v>
      </c>
    </row>
    <row r="592" spans="1:11" ht="17.45" customHeight="1">
      <c r="A592" s="47">
        <v>20805</v>
      </c>
      <c r="B592" s="47" t="s">
        <v>563</v>
      </c>
      <c r="C592" s="52">
        <v>32805</v>
      </c>
      <c r="D592" s="34">
        <f t="shared" si="27"/>
        <v>0</v>
      </c>
      <c r="E592" s="52">
        <f>E593+E594+E597+E598+E603+E608+E609</f>
        <v>32805</v>
      </c>
      <c r="F592" s="34">
        <f t="shared" si="28"/>
        <v>0</v>
      </c>
      <c r="G592" s="52">
        <f>G593+G594+G597+G598+G603+G608+G609</f>
        <v>32805</v>
      </c>
      <c r="H592" s="34">
        <f t="shared" si="29"/>
        <v>0</v>
      </c>
      <c r="I592" s="52">
        <f>I593+I594+I597+I598+I603+I608+I609</f>
        <v>32805</v>
      </c>
    </row>
    <row r="593" spans="1:9" ht="17.45" customHeight="1">
      <c r="A593" s="44">
        <v>2080501</v>
      </c>
      <c r="B593" s="45" t="s">
        <v>564</v>
      </c>
      <c r="C593" s="53">
        <v>4178</v>
      </c>
      <c r="D593" s="35">
        <f t="shared" si="27"/>
        <v>0</v>
      </c>
      <c r="E593" s="53">
        <v>4178</v>
      </c>
      <c r="F593" s="35">
        <f t="shared" si="28"/>
        <v>0</v>
      </c>
      <c r="G593" s="53">
        <v>4178</v>
      </c>
      <c r="H593" s="35">
        <f t="shared" si="29"/>
        <v>303</v>
      </c>
      <c r="I593" s="53">
        <v>4481</v>
      </c>
    </row>
    <row r="594" spans="1:9" ht="17.45" customHeight="1">
      <c r="A594" s="44">
        <v>2080502</v>
      </c>
      <c r="B594" s="45" t="s">
        <v>565</v>
      </c>
      <c r="C594" s="53">
        <v>2936</v>
      </c>
      <c r="D594" s="35">
        <f t="shared" si="27"/>
        <v>0</v>
      </c>
      <c r="E594" s="53">
        <f>E595+E596</f>
        <v>2936</v>
      </c>
      <c r="F594" s="35">
        <f t="shared" si="28"/>
        <v>0</v>
      </c>
      <c r="G594" s="53">
        <f>G595+G596</f>
        <v>2936</v>
      </c>
      <c r="H594" s="35">
        <f t="shared" si="29"/>
        <v>299</v>
      </c>
      <c r="I594" s="53">
        <f>I595+I596</f>
        <v>3235</v>
      </c>
    </row>
    <row r="595" spans="1:9" ht="17.45" customHeight="1">
      <c r="A595" s="44">
        <v>208050201</v>
      </c>
      <c r="B595" s="45" t="s">
        <v>566</v>
      </c>
      <c r="C595" s="53">
        <v>1963</v>
      </c>
      <c r="D595" s="35">
        <f t="shared" si="27"/>
        <v>0</v>
      </c>
      <c r="E595" s="53">
        <v>1963</v>
      </c>
      <c r="F595" s="35">
        <f t="shared" si="28"/>
        <v>0</v>
      </c>
      <c r="G595" s="53">
        <v>1963</v>
      </c>
      <c r="H595" s="35">
        <f t="shared" si="29"/>
        <v>209</v>
      </c>
      <c r="I595" s="53">
        <v>2172</v>
      </c>
    </row>
    <row r="596" spans="1:9" ht="17.45" customHeight="1">
      <c r="A596" s="44">
        <v>208050202</v>
      </c>
      <c r="B596" s="45" t="s">
        <v>567</v>
      </c>
      <c r="C596" s="53">
        <v>973</v>
      </c>
      <c r="D596" s="35">
        <f t="shared" si="27"/>
        <v>0</v>
      </c>
      <c r="E596" s="53">
        <v>973</v>
      </c>
      <c r="F596" s="35">
        <f t="shared" si="28"/>
        <v>0</v>
      </c>
      <c r="G596" s="53">
        <v>973</v>
      </c>
      <c r="H596" s="35">
        <f t="shared" si="29"/>
        <v>90</v>
      </c>
      <c r="I596" s="53">
        <v>1063</v>
      </c>
    </row>
    <row r="597" spans="1:9" ht="17.45" customHeight="1">
      <c r="A597" s="44">
        <v>2080503</v>
      </c>
      <c r="B597" s="45" t="s">
        <v>568</v>
      </c>
      <c r="C597" s="53">
        <v>492</v>
      </c>
      <c r="D597" s="35">
        <f t="shared" si="27"/>
        <v>0</v>
      </c>
      <c r="E597" s="53">
        <v>492</v>
      </c>
      <c r="F597" s="35">
        <f t="shared" si="28"/>
        <v>0</v>
      </c>
      <c r="G597" s="53">
        <v>492</v>
      </c>
      <c r="H597" s="35">
        <f t="shared" si="29"/>
        <v>-71</v>
      </c>
      <c r="I597" s="53">
        <v>421</v>
      </c>
    </row>
    <row r="598" spans="1:9" ht="17.45" customHeight="1">
      <c r="A598" s="44">
        <v>2080505</v>
      </c>
      <c r="B598" s="45" t="s">
        <v>569</v>
      </c>
      <c r="C598" s="53">
        <v>8763</v>
      </c>
      <c r="D598" s="35">
        <f t="shared" si="27"/>
        <v>0</v>
      </c>
      <c r="E598" s="53">
        <f>E599+E600</f>
        <v>8763</v>
      </c>
      <c r="F598" s="35">
        <f t="shared" si="28"/>
        <v>0</v>
      </c>
      <c r="G598" s="53">
        <f>G599+G600</f>
        <v>8763</v>
      </c>
      <c r="H598" s="35">
        <f t="shared" si="29"/>
        <v>-420</v>
      </c>
      <c r="I598" s="53">
        <f>I599+I600</f>
        <v>8343</v>
      </c>
    </row>
    <row r="599" spans="1:9" ht="17.45" customHeight="1">
      <c r="A599" s="44">
        <v>208050501</v>
      </c>
      <c r="B599" s="45" t="s">
        <v>570</v>
      </c>
      <c r="C599" s="53">
        <v>3827</v>
      </c>
      <c r="D599" s="35">
        <f t="shared" si="27"/>
        <v>0</v>
      </c>
      <c r="E599" s="53">
        <v>3827</v>
      </c>
      <c r="F599" s="35">
        <f t="shared" si="28"/>
        <v>0</v>
      </c>
      <c r="G599" s="53">
        <v>3827</v>
      </c>
      <c r="H599" s="35">
        <f t="shared" si="29"/>
        <v>-179</v>
      </c>
      <c r="I599" s="53">
        <v>3648</v>
      </c>
    </row>
    <row r="600" spans="1:9" ht="17.45" customHeight="1">
      <c r="A600" s="44">
        <v>208050502</v>
      </c>
      <c r="B600" s="45" t="s">
        <v>571</v>
      </c>
      <c r="C600" s="53">
        <v>4936</v>
      </c>
      <c r="D600" s="35">
        <f t="shared" si="27"/>
        <v>0</v>
      </c>
      <c r="E600" s="53">
        <f>E601+E602</f>
        <v>4936</v>
      </c>
      <c r="F600" s="35">
        <f t="shared" si="28"/>
        <v>0</v>
      </c>
      <c r="G600" s="53">
        <f>G601+G602</f>
        <v>4936</v>
      </c>
      <c r="H600" s="35">
        <f t="shared" si="29"/>
        <v>-241</v>
      </c>
      <c r="I600" s="53">
        <f>I601+I602</f>
        <v>4695</v>
      </c>
    </row>
    <row r="601" spans="1:9" ht="17.45" customHeight="1">
      <c r="A601" s="44">
        <v>20805050201</v>
      </c>
      <c r="B601" s="45" t="s">
        <v>572</v>
      </c>
      <c r="C601" s="53">
        <v>1023</v>
      </c>
      <c r="D601" s="35">
        <f t="shared" si="27"/>
        <v>0</v>
      </c>
      <c r="E601" s="53">
        <v>1023</v>
      </c>
      <c r="F601" s="35">
        <f t="shared" si="28"/>
        <v>0</v>
      </c>
      <c r="G601" s="53">
        <v>1023</v>
      </c>
      <c r="H601" s="35">
        <f t="shared" si="29"/>
        <v>-103</v>
      </c>
      <c r="I601" s="53">
        <v>920</v>
      </c>
    </row>
    <row r="602" spans="1:9" ht="17.45" customHeight="1">
      <c r="A602" s="44">
        <v>20805050202</v>
      </c>
      <c r="B602" s="45" t="s">
        <v>573</v>
      </c>
      <c r="C602" s="53">
        <v>3913</v>
      </c>
      <c r="D602" s="35">
        <f t="shared" si="27"/>
        <v>0</v>
      </c>
      <c r="E602" s="53">
        <v>3913</v>
      </c>
      <c r="F602" s="35">
        <f t="shared" si="28"/>
        <v>0</v>
      </c>
      <c r="G602" s="53">
        <v>3913</v>
      </c>
      <c r="H602" s="35">
        <f t="shared" si="29"/>
        <v>-138</v>
      </c>
      <c r="I602" s="53">
        <v>3775</v>
      </c>
    </row>
    <row r="603" spans="1:9" ht="17.45" customHeight="1">
      <c r="A603" s="44">
        <v>2080506</v>
      </c>
      <c r="B603" s="45" t="s">
        <v>574</v>
      </c>
      <c r="C603" s="53">
        <v>6117</v>
      </c>
      <c r="D603" s="35">
        <f t="shared" si="27"/>
        <v>0</v>
      </c>
      <c r="E603" s="53">
        <f>E604+E605</f>
        <v>6117</v>
      </c>
      <c r="F603" s="35">
        <f t="shared" si="28"/>
        <v>0</v>
      </c>
      <c r="G603" s="53">
        <f>G604+G605</f>
        <v>6117</v>
      </c>
      <c r="H603" s="35">
        <f t="shared" si="29"/>
        <v>-114</v>
      </c>
      <c r="I603" s="53">
        <f>I604+I605</f>
        <v>6003</v>
      </c>
    </row>
    <row r="604" spans="1:9" ht="17.45" customHeight="1">
      <c r="A604" s="44">
        <v>208050601</v>
      </c>
      <c r="B604" s="45" t="s">
        <v>575</v>
      </c>
      <c r="C604" s="53">
        <v>3804</v>
      </c>
      <c r="D604" s="35">
        <f t="shared" si="27"/>
        <v>0</v>
      </c>
      <c r="E604" s="53">
        <v>3804</v>
      </c>
      <c r="F604" s="35">
        <f t="shared" si="28"/>
        <v>0</v>
      </c>
      <c r="G604" s="53">
        <v>3804</v>
      </c>
      <c r="H604" s="35">
        <f t="shared" si="29"/>
        <v>-103</v>
      </c>
      <c r="I604" s="53">
        <v>3701</v>
      </c>
    </row>
    <row r="605" spans="1:9" ht="17.45" customHeight="1">
      <c r="A605" s="44">
        <v>208050602</v>
      </c>
      <c r="B605" s="45" t="s">
        <v>576</v>
      </c>
      <c r="C605" s="53">
        <v>2313</v>
      </c>
      <c r="D605" s="35">
        <f t="shared" si="27"/>
        <v>0</v>
      </c>
      <c r="E605" s="53">
        <f>E606+E607</f>
        <v>2313</v>
      </c>
      <c r="F605" s="35">
        <f t="shared" si="28"/>
        <v>0</v>
      </c>
      <c r="G605" s="53">
        <f>G606+G607</f>
        <v>2313</v>
      </c>
      <c r="H605" s="35">
        <f t="shared" si="29"/>
        <v>-11</v>
      </c>
      <c r="I605" s="53">
        <f>I606+I607</f>
        <v>2302</v>
      </c>
    </row>
    <row r="606" spans="1:9" ht="17.45" customHeight="1">
      <c r="A606" s="44">
        <v>20805060201</v>
      </c>
      <c r="B606" s="45" t="s">
        <v>577</v>
      </c>
      <c r="C606" s="53">
        <v>481</v>
      </c>
      <c r="D606" s="35">
        <f t="shared" si="27"/>
        <v>0</v>
      </c>
      <c r="E606" s="53">
        <v>481</v>
      </c>
      <c r="F606" s="35">
        <f t="shared" si="28"/>
        <v>0</v>
      </c>
      <c r="G606" s="53">
        <v>481</v>
      </c>
      <c r="H606" s="35">
        <f t="shared" si="29"/>
        <v>-21</v>
      </c>
      <c r="I606" s="53">
        <v>460</v>
      </c>
    </row>
    <row r="607" spans="1:9" ht="17.45" customHeight="1">
      <c r="A607" s="44">
        <v>20805060202</v>
      </c>
      <c r="B607" s="45" t="s">
        <v>578</v>
      </c>
      <c r="C607" s="53">
        <v>1832</v>
      </c>
      <c r="D607" s="35">
        <f t="shared" si="27"/>
        <v>0</v>
      </c>
      <c r="E607" s="53">
        <v>1832</v>
      </c>
      <c r="F607" s="35">
        <f t="shared" si="28"/>
        <v>0</v>
      </c>
      <c r="G607" s="53">
        <v>1832</v>
      </c>
      <c r="H607" s="35">
        <f t="shared" si="29"/>
        <v>10</v>
      </c>
      <c r="I607" s="53">
        <v>1842</v>
      </c>
    </row>
    <row r="608" spans="1:9" ht="27">
      <c r="A608" s="44">
        <v>2080507</v>
      </c>
      <c r="B608" s="45" t="s">
        <v>579</v>
      </c>
      <c r="C608" s="53">
        <v>10286</v>
      </c>
      <c r="D608" s="35">
        <f t="shared" si="27"/>
        <v>0</v>
      </c>
      <c r="E608" s="53">
        <v>10286</v>
      </c>
      <c r="F608" s="35">
        <f t="shared" si="28"/>
        <v>0</v>
      </c>
      <c r="G608" s="53">
        <v>10286</v>
      </c>
      <c r="H608" s="35">
        <f t="shared" si="29"/>
        <v>0</v>
      </c>
      <c r="I608" s="53">
        <v>10286</v>
      </c>
    </row>
    <row r="609" spans="1:11" ht="17.45" customHeight="1">
      <c r="A609" s="44">
        <v>2080599</v>
      </c>
      <c r="B609" s="45" t="s">
        <v>580</v>
      </c>
      <c r="C609" s="53">
        <v>33</v>
      </c>
      <c r="D609" s="35">
        <f t="shared" si="27"/>
        <v>0</v>
      </c>
      <c r="E609" s="53">
        <v>33</v>
      </c>
      <c r="F609" s="35">
        <f t="shared" si="28"/>
        <v>0</v>
      </c>
      <c r="G609" s="53">
        <v>33</v>
      </c>
      <c r="H609" s="35">
        <f t="shared" si="29"/>
        <v>3</v>
      </c>
      <c r="I609" s="53">
        <v>36</v>
      </c>
    </row>
    <row r="610" spans="1:11" ht="17.45" hidden="1" customHeight="1">
      <c r="A610" s="47">
        <v>20806</v>
      </c>
      <c r="B610" s="47" t="s">
        <v>581</v>
      </c>
      <c r="C610" s="55">
        <v>0</v>
      </c>
      <c r="D610" s="34">
        <f t="shared" si="27"/>
        <v>0</v>
      </c>
      <c r="E610" s="55">
        <f>SUM(E611:E613)</f>
        <v>0</v>
      </c>
      <c r="F610" s="34">
        <f t="shared" si="28"/>
        <v>0</v>
      </c>
      <c r="G610" s="55">
        <f>SUM(G611:G613)</f>
        <v>0</v>
      </c>
      <c r="H610" s="34">
        <f t="shared" si="29"/>
        <v>0</v>
      </c>
      <c r="I610" s="55">
        <f>SUM(I611:I613)</f>
        <v>0</v>
      </c>
      <c r="K610">
        <v>2</v>
      </c>
    </row>
    <row r="611" spans="1:11" ht="17.45" hidden="1" customHeight="1">
      <c r="A611" s="44">
        <v>2080601</v>
      </c>
      <c r="B611" s="45" t="s">
        <v>582</v>
      </c>
      <c r="C611" s="54">
        <v>0</v>
      </c>
      <c r="D611" s="35">
        <f t="shared" si="27"/>
        <v>0</v>
      </c>
      <c r="E611" s="54">
        <v>0</v>
      </c>
      <c r="F611" s="35">
        <f t="shared" si="28"/>
        <v>0</v>
      </c>
      <c r="G611" s="54">
        <v>0</v>
      </c>
      <c r="H611" s="35">
        <f t="shared" si="29"/>
        <v>0</v>
      </c>
      <c r="I611" s="54"/>
      <c r="K611">
        <v>2</v>
      </c>
    </row>
    <row r="612" spans="1:11" ht="17.45" hidden="1" customHeight="1">
      <c r="A612" s="44">
        <v>2080602</v>
      </c>
      <c r="B612" s="45" t="s">
        <v>583</v>
      </c>
      <c r="C612" s="54">
        <v>0</v>
      </c>
      <c r="D612" s="35">
        <f t="shared" si="27"/>
        <v>0</v>
      </c>
      <c r="E612" s="54">
        <v>0</v>
      </c>
      <c r="F612" s="35">
        <f t="shared" si="28"/>
        <v>0</v>
      </c>
      <c r="G612" s="54">
        <v>0</v>
      </c>
      <c r="H612" s="35">
        <f t="shared" si="29"/>
        <v>0</v>
      </c>
      <c r="I612" s="54"/>
      <c r="K612">
        <v>2</v>
      </c>
    </row>
    <row r="613" spans="1:11" ht="17.45" hidden="1" customHeight="1">
      <c r="A613" s="44">
        <v>2080699</v>
      </c>
      <c r="B613" s="45" t="s">
        <v>584</v>
      </c>
      <c r="C613" s="54">
        <v>0</v>
      </c>
      <c r="D613" s="35">
        <f t="shared" si="27"/>
        <v>0</v>
      </c>
      <c r="E613" s="54">
        <v>0</v>
      </c>
      <c r="F613" s="35">
        <f t="shared" si="28"/>
        <v>0</v>
      </c>
      <c r="G613" s="54">
        <v>0</v>
      </c>
      <c r="H613" s="35">
        <f t="shared" si="29"/>
        <v>0</v>
      </c>
      <c r="I613" s="54"/>
      <c r="K613">
        <v>2</v>
      </c>
    </row>
    <row r="614" spans="1:11" ht="17.45" customHeight="1">
      <c r="A614" s="47">
        <v>20807</v>
      </c>
      <c r="B614" s="47" t="s">
        <v>585</v>
      </c>
      <c r="C614" s="52">
        <v>480</v>
      </c>
      <c r="D614" s="34">
        <f t="shared" si="27"/>
        <v>0</v>
      </c>
      <c r="E614" s="52">
        <f>SUM(E615:E623)</f>
        <v>480</v>
      </c>
      <c r="F614" s="34">
        <f t="shared" si="28"/>
        <v>0</v>
      </c>
      <c r="G614" s="52">
        <f>SUM(G615:G623)</f>
        <v>480</v>
      </c>
      <c r="H614" s="34">
        <f t="shared" si="29"/>
        <v>546</v>
      </c>
      <c r="I614" s="52">
        <f>SUM(I615:I623)</f>
        <v>1026</v>
      </c>
    </row>
    <row r="615" spans="1:11" ht="17.45" customHeight="1">
      <c r="A615" s="44">
        <v>2080701</v>
      </c>
      <c r="B615" s="45" t="s">
        <v>586</v>
      </c>
      <c r="C615" s="54">
        <v>0</v>
      </c>
      <c r="D615" s="35">
        <f t="shared" si="27"/>
        <v>0</v>
      </c>
      <c r="E615" s="54">
        <v>0</v>
      </c>
      <c r="F615" s="35">
        <f t="shared" si="28"/>
        <v>0</v>
      </c>
      <c r="G615" s="54">
        <v>0</v>
      </c>
      <c r="H615" s="35">
        <f t="shared" si="29"/>
        <v>22</v>
      </c>
      <c r="I615" s="54">
        <v>22</v>
      </c>
    </row>
    <row r="616" spans="1:11" ht="17.45" hidden="1" customHeight="1">
      <c r="A616" s="44">
        <v>2080702</v>
      </c>
      <c r="B616" s="45" t="s">
        <v>587</v>
      </c>
      <c r="C616" s="54">
        <v>0</v>
      </c>
      <c r="D616" s="35">
        <f t="shared" si="27"/>
        <v>0</v>
      </c>
      <c r="E616" s="54">
        <v>0</v>
      </c>
      <c r="F616" s="35">
        <f t="shared" si="28"/>
        <v>0</v>
      </c>
      <c r="G616" s="54">
        <v>0</v>
      </c>
      <c r="H616" s="35">
        <f t="shared" si="29"/>
        <v>0</v>
      </c>
      <c r="I616" s="62">
        <v>0</v>
      </c>
      <c r="K616">
        <v>2</v>
      </c>
    </row>
    <row r="617" spans="1:11" ht="17.45" customHeight="1">
      <c r="A617" s="44">
        <v>2080704</v>
      </c>
      <c r="B617" s="45" t="s">
        <v>588</v>
      </c>
      <c r="C617" s="54">
        <v>30</v>
      </c>
      <c r="D617" s="35">
        <f t="shared" si="27"/>
        <v>0</v>
      </c>
      <c r="E617" s="54">
        <v>30</v>
      </c>
      <c r="F617" s="35">
        <f t="shared" si="28"/>
        <v>0</v>
      </c>
      <c r="G617" s="54">
        <v>30</v>
      </c>
      <c r="H617" s="35">
        <f t="shared" si="29"/>
        <v>-20</v>
      </c>
      <c r="I617" s="54">
        <v>10</v>
      </c>
    </row>
    <row r="618" spans="1:11" ht="17.45" hidden="1" customHeight="1">
      <c r="A618" s="44">
        <v>2080705</v>
      </c>
      <c r="B618" s="45" t="s">
        <v>589</v>
      </c>
      <c r="C618" s="54">
        <v>0</v>
      </c>
      <c r="D618" s="35">
        <f t="shared" si="27"/>
        <v>0</v>
      </c>
      <c r="E618" s="54">
        <v>0</v>
      </c>
      <c r="F618" s="35">
        <f t="shared" si="28"/>
        <v>0</v>
      </c>
      <c r="G618" s="54">
        <v>0</v>
      </c>
      <c r="H618" s="35">
        <f t="shared" si="29"/>
        <v>0</v>
      </c>
      <c r="I618" s="54">
        <v>0</v>
      </c>
      <c r="K618">
        <v>2</v>
      </c>
    </row>
    <row r="619" spans="1:11" ht="17.45" hidden="1" customHeight="1">
      <c r="A619" s="44">
        <v>2080709</v>
      </c>
      <c r="B619" s="45" t="s">
        <v>590</v>
      </c>
      <c r="C619" s="54">
        <v>0</v>
      </c>
      <c r="D619" s="35">
        <f t="shared" si="27"/>
        <v>0</v>
      </c>
      <c r="E619" s="54">
        <v>0</v>
      </c>
      <c r="F619" s="35">
        <f t="shared" si="28"/>
        <v>0</v>
      </c>
      <c r="G619" s="54">
        <v>0</v>
      </c>
      <c r="H619" s="35">
        <f t="shared" si="29"/>
        <v>0</v>
      </c>
      <c r="I619" s="54">
        <v>0</v>
      </c>
      <c r="K619">
        <v>2</v>
      </c>
    </row>
    <row r="620" spans="1:11" ht="17.45" hidden="1" customHeight="1">
      <c r="A620" s="44">
        <v>2080711</v>
      </c>
      <c r="B620" s="45" t="s">
        <v>591</v>
      </c>
      <c r="C620" s="54">
        <v>0</v>
      </c>
      <c r="D620" s="35">
        <f t="shared" si="27"/>
        <v>0</v>
      </c>
      <c r="E620" s="54">
        <v>0</v>
      </c>
      <c r="F620" s="35">
        <f t="shared" si="28"/>
        <v>0</v>
      </c>
      <c r="G620" s="54">
        <v>0</v>
      </c>
      <c r="H620" s="35">
        <f t="shared" si="29"/>
        <v>0</v>
      </c>
      <c r="I620" s="54">
        <v>0</v>
      </c>
      <c r="K620">
        <v>2</v>
      </c>
    </row>
    <row r="621" spans="1:11" ht="17.45" hidden="1" customHeight="1">
      <c r="A621" s="44">
        <v>2080712</v>
      </c>
      <c r="B621" s="45" t="s">
        <v>592</v>
      </c>
      <c r="C621" s="54">
        <v>0</v>
      </c>
      <c r="D621" s="35">
        <f t="shared" si="27"/>
        <v>0</v>
      </c>
      <c r="E621" s="54">
        <v>0</v>
      </c>
      <c r="F621" s="35">
        <f t="shared" si="28"/>
        <v>0</v>
      </c>
      <c r="G621" s="54">
        <v>0</v>
      </c>
      <c r="H621" s="35">
        <f t="shared" si="29"/>
        <v>0</v>
      </c>
      <c r="I621" s="54">
        <v>0</v>
      </c>
      <c r="K621">
        <v>2</v>
      </c>
    </row>
    <row r="622" spans="1:11" ht="17.45" hidden="1" customHeight="1">
      <c r="A622" s="44">
        <v>2080713</v>
      </c>
      <c r="B622" s="45" t="s">
        <v>593</v>
      </c>
      <c r="C622" s="54">
        <v>0</v>
      </c>
      <c r="D622" s="35">
        <f t="shared" si="27"/>
        <v>0</v>
      </c>
      <c r="E622" s="54">
        <v>0</v>
      </c>
      <c r="F622" s="35">
        <f t="shared" si="28"/>
        <v>0</v>
      </c>
      <c r="G622" s="54">
        <v>0</v>
      </c>
      <c r="H622" s="35">
        <f t="shared" si="29"/>
        <v>0</v>
      </c>
      <c r="I622" s="54">
        <v>0</v>
      </c>
      <c r="K622">
        <v>2</v>
      </c>
    </row>
    <row r="623" spans="1:11" ht="17.45" customHeight="1">
      <c r="A623" s="44">
        <v>2080799</v>
      </c>
      <c r="B623" s="45" t="s">
        <v>594</v>
      </c>
      <c r="C623" s="54">
        <v>450</v>
      </c>
      <c r="D623" s="35">
        <f t="shared" si="27"/>
        <v>0</v>
      </c>
      <c r="E623" s="54">
        <v>450</v>
      </c>
      <c r="F623" s="35">
        <f t="shared" si="28"/>
        <v>0</v>
      </c>
      <c r="G623" s="54">
        <v>450</v>
      </c>
      <c r="H623" s="35">
        <f t="shared" si="29"/>
        <v>544</v>
      </c>
      <c r="I623" s="54">
        <v>994</v>
      </c>
    </row>
    <row r="624" spans="1:11" ht="17.45" customHeight="1">
      <c r="A624" s="47">
        <v>20808</v>
      </c>
      <c r="B624" s="47" t="s">
        <v>595</v>
      </c>
      <c r="C624" s="52">
        <v>1497</v>
      </c>
      <c r="D624" s="34">
        <f t="shared" si="27"/>
        <v>0</v>
      </c>
      <c r="E624" s="52">
        <f>SUM(E625:E631)</f>
        <v>1497</v>
      </c>
      <c r="F624" s="34">
        <f t="shared" si="28"/>
        <v>0</v>
      </c>
      <c r="G624" s="52">
        <f>SUM(G625:G631)</f>
        <v>1497</v>
      </c>
      <c r="H624" s="34">
        <f t="shared" si="29"/>
        <v>88</v>
      </c>
      <c r="I624" s="52">
        <f>SUM(I625:I631)</f>
        <v>1585</v>
      </c>
    </row>
    <row r="625" spans="1:11" ht="17.45" customHeight="1">
      <c r="A625" s="44">
        <v>2080801</v>
      </c>
      <c r="B625" s="45" t="s">
        <v>596</v>
      </c>
      <c r="C625" s="53">
        <v>728</v>
      </c>
      <c r="D625" s="35">
        <f t="shared" si="27"/>
        <v>0</v>
      </c>
      <c r="E625" s="53">
        <v>728</v>
      </c>
      <c r="F625" s="35">
        <f t="shared" si="28"/>
        <v>0</v>
      </c>
      <c r="G625" s="53">
        <v>728</v>
      </c>
      <c r="H625" s="35">
        <f t="shared" si="29"/>
        <v>104</v>
      </c>
      <c r="I625" s="53">
        <v>832</v>
      </c>
    </row>
    <row r="626" spans="1:11" ht="17.45" customHeight="1">
      <c r="A626" s="44">
        <v>2080802</v>
      </c>
      <c r="B626" s="45" t="s">
        <v>597</v>
      </c>
      <c r="C626" s="53">
        <v>22</v>
      </c>
      <c r="D626" s="35">
        <f t="shared" si="27"/>
        <v>0</v>
      </c>
      <c r="E626" s="53">
        <v>22</v>
      </c>
      <c r="F626" s="35">
        <f t="shared" si="28"/>
        <v>0</v>
      </c>
      <c r="G626" s="53">
        <v>22</v>
      </c>
      <c r="H626" s="35">
        <f t="shared" si="29"/>
        <v>0</v>
      </c>
      <c r="I626" s="53">
        <v>22</v>
      </c>
    </row>
    <row r="627" spans="1:11" ht="17.45" customHeight="1">
      <c r="A627" s="44">
        <v>2080803</v>
      </c>
      <c r="B627" s="45" t="s">
        <v>598</v>
      </c>
      <c r="C627" s="53">
        <v>10</v>
      </c>
      <c r="D627" s="35">
        <f t="shared" si="27"/>
        <v>0</v>
      </c>
      <c r="E627" s="53">
        <v>10</v>
      </c>
      <c r="F627" s="35">
        <f t="shared" si="28"/>
        <v>0</v>
      </c>
      <c r="G627" s="53">
        <v>10</v>
      </c>
      <c r="H627" s="35">
        <f t="shared" si="29"/>
        <v>0</v>
      </c>
      <c r="I627" s="53">
        <v>10</v>
      </c>
    </row>
    <row r="628" spans="1:11" ht="17.45" customHeight="1">
      <c r="A628" s="44">
        <v>2080804</v>
      </c>
      <c r="B628" s="45" t="s">
        <v>599</v>
      </c>
      <c r="C628" s="53">
        <v>89</v>
      </c>
      <c r="D628" s="35">
        <f t="shared" si="27"/>
        <v>0</v>
      </c>
      <c r="E628" s="53">
        <v>89</v>
      </c>
      <c r="F628" s="35">
        <f t="shared" si="28"/>
        <v>0</v>
      </c>
      <c r="G628" s="53">
        <v>89</v>
      </c>
      <c r="H628" s="35">
        <f t="shared" si="29"/>
        <v>-24</v>
      </c>
      <c r="I628" s="53">
        <v>65</v>
      </c>
    </row>
    <row r="629" spans="1:11" ht="17.45" customHeight="1">
      <c r="A629" s="44">
        <v>2080805</v>
      </c>
      <c r="B629" s="45" t="s">
        <v>600</v>
      </c>
      <c r="C629" s="53">
        <v>261</v>
      </c>
      <c r="D629" s="35">
        <f t="shared" si="27"/>
        <v>0</v>
      </c>
      <c r="E629" s="53">
        <v>261</v>
      </c>
      <c r="F629" s="35">
        <f t="shared" si="28"/>
        <v>0</v>
      </c>
      <c r="G629" s="53">
        <v>261</v>
      </c>
      <c r="H629" s="35">
        <f t="shared" si="29"/>
        <v>-261</v>
      </c>
      <c r="I629" s="35">
        <v>0</v>
      </c>
    </row>
    <row r="630" spans="1:11" ht="17.45" customHeight="1">
      <c r="A630" s="44">
        <v>2080806</v>
      </c>
      <c r="B630" s="45" t="s">
        <v>601</v>
      </c>
      <c r="C630" s="53">
        <v>15</v>
      </c>
      <c r="D630" s="35">
        <f t="shared" si="27"/>
        <v>0</v>
      </c>
      <c r="E630" s="53">
        <v>15</v>
      </c>
      <c r="F630" s="35">
        <f t="shared" si="28"/>
        <v>0</v>
      </c>
      <c r="G630" s="53">
        <v>15</v>
      </c>
      <c r="H630" s="35">
        <f t="shared" si="29"/>
        <v>5</v>
      </c>
      <c r="I630" s="53">
        <v>20</v>
      </c>
    </row>
    <row r="631" spans="1:11" ht="17.45" customHeight="1">
      <c r="A631" s="44">
        <v>2080899</v>
      </c>
      <c r="B631" s="45" t="s">
        <v>602</v>
      </c>
      <c r="C631" s="53">
        <v>372</v>
      </c>
      <c r="D631" s="35">
        <f t="shared" si="27"/>
        <v>0</v>
      </c>
      <c r="E631" s="53">
        <v>372</v>
      </c>
      <c r="F631" s="35">
        <f t="shared" si="28"/>
        <v>0</v>
      </c>
      <c r="G631" s="53">
        <v>372</v>
      </c>
      <c r="H631" s="35">
        <f t="shared" si="29"/>
        <v>264</v>
      </c>
      <c r="I631" s="53">
        <v>636</v>
      </c>
    </row>
    <row r="632" spans="1:11" ht="17.45" customHeight="1">
      <c r="A632" s="47">
        <v>20809</v>
      </c>
      <c r="B632" s="47" t="s">
        <v>603</v>
      </c>
      <c r="C632" s="52">
        <v>281</v>
      </c>
      <c r="D632" s="34">
        <f t="shared" si="27"/>
        <v>0</v>
      </c>
      <c r="E632" s="52">
        <f>SUM(E633:E638)</f>
        <v>281</v>
      </c>
      <c r="F632" s="34">
        <f t="shared" si="28"/>
        <v>0</v>
      </c>
      <c r="G632" s="52">
        <f>SUM(G633:G638)</f>
        <v>281</v>
      </c>
      <c r="H632" s="34">
        <f t="shared" si="29"/>
        <v>309</v>
      </c>
      <c r="I632" s="52">
        <f>SUM(I633:I638)</f>
        <v>590</v>
      </c>
    </row>
    <row r="633" spans="1:11" ht="17.45" customHeight="1">
      <c r="A633" s="44">
        <v>2080901</v>
      </c>
      <c r="B633" s="45" t="s">
        <v>604</v>
      </c>
      <c r="C633" s="53">
        <v>245</v>
      </c>
      <c r="D633" s="35">
        <f t="shared" si="27"/>
        <v>0</v>
      </c>
      <c r="E633" s="53">
        <v>245</v>
      </c>
      <c r="F633" s="35">
        <f t="shared" si="28"/>
        <v>0</v>
      </c>
      <c r="G633" s="53">
        <v>245</v>
      </c>
      <c r="H633" s="35">
        <f t="shared" si="29"/>
        <v>-239</v>
      </c>
      <c r="I633" s="53">
        <v>6</v>
      </c>
    </row>
    <row r="634" spans="1:11" ht="17.45" customHeight="1">
      <c r="A634" s="44">
        <v>2080902</v>
      </c>
      <c r="B634" s="45" t="s">
        <v>605</v>
      </c>
      <c r="C634" s="53">
        <v>0</v>
      </c>
      <c r="D634" s="35">
        <f t="shared" si="27"/>
        <v>0</v>
      </c>
      <c r="E634" s="53">
        <v>0</v>
      </c>
      <c r="F634" s="35">
        <f t="shared" si="28"/>
        <v>0</v>
      </c>
      <c r="G634" s="53">
        <v>0</v>
      </c>
      <c r="H634" s="35">
        <f t="shared" si="29"/>
        <v>1</v>
      </c>
      <c r="I634" s="53">
        <v>1</v>
      </c>
    </row>
    <row r="635" spans="1:11" ht="17.45" hidden="1" customHeight="1">
      <c r="A635" s="44">
        <v>2080903</v>
      </c>
      <c r="B635" s="45" t="s">
        <v>606</v>
      </c>
      <c r="C635" s="53">
        <v>0</v>
      </c>
      <c r="D635" s="35">
        <f t="shared" si="27"/>
        <v>0</v>
      </c>
      <c r="E635" s="53">
        <v>0</v>
      </c>
      <c r="F635" s="35">
        <f t="shared" si="28"/>
        <v>0</v>
      </c>
      <c r="G635" s="53">
        <v>0</v>
      </c>
      <c r="H635" s="35">
        <f t="shared" si="29"/>
        <v>0</v>
      </c>
      <c r="I635" s="53">
        <v>0</v>
      </c>
      <c r="K635">
        <v>2</v>
      </c>
    </row>
    <row r="636" spans="1:11" ht="17.45" customHeight="1">
      <c r="A636" s="44">
        <v>2080904</v>
      </c>
      <c r="B636" s="45" t="s">
        <v>607</v>
      </c>
      <c r="C636" s="53">
        <v>20</v>
      </c>
      <c r="D636" s="35">
        <f t="shared" si="27"/>
        <v>0</v>
      </c>
      <c r="E636" s="53">
        <v>20</v>
      </c>
      <c r="F636" s="35">
        <f t="shared" si="28"/>
        <v>0</v>
      </c>
      <c r="G636" s="53">
        <v>20</v>
      </c>
      <c r="H636" s="35">
        <f t="shared" si="29"/>
        <v>13</v>
      </c>
      <c r="I636" s="53">
        <v>33</v>
      </c>
    </row>
    <row r="637" spans="1:11" ht="17.45" customHeight="1">
      <c r="A637" s="44">
        <v>2080905</v>
      </c>
      <c r="B637" s="45" t="s">
        <v>608</v>
      </c>
      <c r="C637" s="53">
        <v>1</v>
      </c>
      <c r="D637" s="35">
        <f t="shared" si="27"/>
        <v>0</v>
      </c>
      <c r="E637" s="53">
        <v>1</v>
      </c>
      <c r="F637" s="35">
        <f t="shared" si="28"/>
        <v>0</v>
      </c>
      <c r="G637" s="53">
        <v>1</v>
      </c>
      <c r="H637" s="35">
        <f t="shared" si="29"/>
        <v>35</v>
      </c>
      <c r="I637" s="53">
        <v>36</v>
      </c>
    </row>
    <row r="638" spans="1:11" ht="17.45" customHeight="1">
      <c r="A638" s="44">
        <v>2080999</v>
      </c>
      <c r="B638" s="45" t="s">
        <v>609</v>
      </c>
      <c r="C638" s="53">
        <v>15</v>
      </c>
      <c r="D638" s="35">
        <f t="shared" si="27"/>
        <v>0</v>
      </c>
      <c r="E638" s="53">
        <v>15</v>
      </c>
      <c r="F638" s="35">
        <f t="shared" si="28"/>
        <v>0</v>
      </c>
      <c r="G638" s="53">
        <v>15</v>
      </c>
      <c r="H638" s="35">
        <f t="shared" si="29"/>
        <v>499</v>
      </c>
      <c r="I638" s="53">
        <v>514</v>
      </c>
    </row>
    <row r="639" spans="1:11" ht="17.45" customHeight="1">
      <c r="A639" s="47">
        <v>20810</v>
      </c>
      <c r="B639" s="47" t="s">
        <v>610</v>
      </c>
      <c r="C639" s="52">
        <v>1923</v>
      </c>
      <c r="D639" s="34">
        <f t="shared" si="27"/>
        <v>0</v>
      </c>
      <c r="E639" s="52">
        <f>SUM(E640:E646)</f>
        <v>1923</v>
      </c>
      <c r="F639" s="34">
        <f t="shared" si="28"/>
        <v>0</v>
      </c>
      <c r="G639" s="52">
        <f>SUM(G640:G646)</f>
        <v>1923</v>
      </c>
      <c r="H639" s="34">
        <f t="shared" si="29"/>
        <v>-257</v>
      </c>
      <c r="I639" s="52">
        <f>SUM(I640:I646)</f>
        <v>1666</v>
      </c>
    </row>
    <row r="640" spans="1:11" ht="17.45" customHeight="1">
      <c r="A640" s="44">
        <v>2081001</v>
      </c>
      <c r="B640" s="45" t="s">
        <v>611</v>
      </c>
      <c r="C640" s="53">
        <v>51</v>
      </c>
      <c r="D640" s="35">
        <f t="shared" si="27"/>
        <v>0</v>
      </c>
      <c r="E640" s="53">
        <v>51</v>
      </c>
      <c r="F640" s="35">
        <f t="shared" si="28"/>
        <v>0</v>
      </c>
      <c r="G640" s="53">
        <v>51</v>
      </c>
      <c r="H640" s="35">
        <f t="shared" si="29"/>
        <v>-5</v>
      </c>
      <c r="I640" s="53">
        <v>46</v>
      </c>
    </row>
    <row r="641" spans="1:11" ht="17.45" customHeight="1">
      <c r="A641" s="44">
        <v>2081002</v>
      </c>
      <c r="B641" s="45" t="s">
        <v>612</v>
      </c>
      <c r="C641" s="53">
        <v>216</v>
      </c>
      <c r="D641" s="35">
        <f t="shared" si="27"/>
        <v>0</v>
      </c>
      <c r="E641" s="53">
        <v>216</v>
      </c>
      <c r="F641" s="35">
        <f t="shared" si="28"/>
        <v>0</v>
      </c>
      <c r="G641" s="53">
        <v>216</v>
      </c>
      <c r="H641" s="35">
        <f t="shared" si="29"/>
        <v>-1</v>
      </c>
      <c r="I641" s="53">
        <v>215</v>
      </c>
    </row>
    <row r="642" spans="1:11" ht="17.45" hidden="1" customHeight="1">
      <c r="A642" s="44">
        <v>2081003</v>
      </c>
      <c r="B642" s="45" t="s">
        <v>613</v>
      </c>
      <c r="C642" s="53">
        <v>0</v>
      </c>
      <c r="D642" s="35">
        <f t="shared" si="27"/>
        <v>0</v>
      </c>
      <c r="E642" s="53">
        <v>0</v>
      </c>
      <c r="F642" s="35">
        <f t="shared" si="28"/>
        <v>0</v>
      </c>
      <c r="G642" s="53">
        <v>0</v>
      </c>
      <c r="H642" s="35">
        <f t="shared" si="29"/>
        <v>0</v>
      </c>
      <c r="I642" s="53">
        <v>0</v>
      </c>
      <c r="K642">
        <v>2</v>
      </c>
    </row>
    <row r="643" spans="1:11" ht="17.45" customHeight="1">
      <c r="A643" s="44">
        <v>2081004</v>
      </c>
      <c r="B643" s="45" t="s">
        <v>614</v>
      </c>
      <c r="C643" s="53">
        <v>1448</v>
      </c>
      <c r="D643" s="35">
        <f t="shared" si="27"/>
        <v>0</v>
      </c>
      <c r="E643" s="53">
        <v>1448</v>
      </c>
      <c r="F643" s="35">
        <f t="shared" si="28"/>
        <v>0</v>
      </c>
      <c r="G643" s="53">
        <v>1448</v>
      </c>
      <c r="H643" s="35">
        <f t="shared" si="29"/>
        <v>-236</v>
      </c>
      <c r="I643" s="53">
        <v>1212</v>
      </c>
    </row>
    <row r="644" spans="1:11" ht="17.45" customHeight="1">
      <c r="A644" s="44">
        <v>2081005</v>
      </c>
      <c r="B644" s="45" t="s">
        <v>615</v>
      </c>
      <c r="C644" s="53">
        <v>188</v>
      </c>
      <c r="D644" s="35">
        <f t="shared" si="27"/>
        <v>0</v>
      </c>
      <c r="E644" s="53">
        <v>188</v>
      </c>
      <c r="F644" s="35">
        <f t="shared" si="28"/>
        <v>0</v>
      </c>
      <c r="G644" s="53">
        <v>188</v>
      </c>
      <c r="H644" s="35">
        <f t="shared" si="29"/>
        <v>-6</v>
      </c>
      <c r="I644" s="53">
        <v>182</v>
      </c>
    </row>
    <row r="645" spans="1:11" ht="17.45" hidden="1" customHeight="1">
      <c r="A645" s="44">
        <v>2081006</v>
      </c>
      <c r="B645" s="45" t="s">
        <v>616</v>
      </c>
      <c r="C645" s="53">
        <v>0</v>
      </c>
      <c r="D645" s="35">
        <f t="shared" si="27"/>
        <v>0</v>
      </c>
      <c r="E645" s="53">
        <v>0</v>
      </c>
      <c r="F645" s="35">
        <f t="shared" si="28"/>
        <v>0</v>
      </c>
      <c r="G645" s="53">
        <v>0</v>
      </c>
      <c r="H645" s="35">
        <f t="shared" si="29"/>
        <v>0</v>
      </c>
      <c r="I645" s="53">
        <v>0</v>
      </c>
      <c r="K645">
        <v>2</v>
      </c>
    </row>
    <row r="646" spans="1:11" ht="17.45" customHeight="1">
      <c r="A646" s="44">
        <v>2081099</v>
      </c>
      <c r="B646" s="45" t="s">
        <v>617</v>
      </c>
      <c r="C646" s="53">
        <v>20</v>
      </c>
      <c r="D646" s="35">
        <f t="shared" si="27"/>
        <v>0</v>
      </c>
      <c r="E646" s="53">
        <v>20</v>
      </c>
      <c r="F646" s="35">
        <f t="shared" si="28"/>
        <v>0</v>
      </c>
      <c r="G646" s="53">
        <v>20</v>
      </c>
      <c r="H646" s="35">
        <f t="shared" si="29"/>
        <v>-9</v>
      </c>
      <c r="I646" s="53">
        <v>11</v>
      </c>
    </row>
    <row r="647" spans="1:11" ht="17.45" customHeight="1">
      <c r="A647" s="47">
        <v>20811</v>
      </c>
      <c r="B647" s="47" t="s">
        <v>618</v>
      </c>
      <c r="C647" s="52">
        <v>2877</v>
      </c>
      <c r="D647" s="34">
        <f t="shared" si="27"/>
        <v>0</v>
      </c>
      <c r="E647" s="52">
        <f>SUM(E648:E655)</f>
        <v>2877</v>
      </c>
      <c r="F647" s="34">
        <f t="shared" si="28"/>
        <v>0</v>
      </c>
      <c r="G647" s="52">
        <f>SUM(G648:G655)</f>
        <v>2877</v>
      </c>
      <c r="H647" s="34">
        <f t="shared" si="29"/>
        <v>-396</v>
      </c>
      <c r="I647" s="52">
        <f>SUM(I648:I655)</f>
        <v>2481</v>
      </c>
    </row>
    <row r="648" spans="1:11" ht="17.45" customHeight="1">
      <c r="A648" s="44">
        <v>2081101</v>
      </c>
      <c r="B648" s="45" t="s">
        <v>165</v>
      </c>
      <c r="C648" s="53">
        <v>137</v>
      </c>
      <c r="D648" s="35">
        <f t="shared" ref="D648:D711" si="30">E648-C648</f>
        <v>0</v>
      </c>
      <c r="E648" s="53">
        <v>137</v>
      </c>
      <c r="F648" s="35">
        <f t="shared" ref="F648:F711" si="31">G648-E648</f>
        <v>0</v>
      </c>
      <c r="G648" s="53">
        <v>137</v>
      </c>
      <c r="H648" s="35">
        <f t="shared" ref="H648:H711" si="32">I648-G648</f>
        <v>0</v>
      </c>
      <c r="I648" s="53">
        <v>137</v>
      </c>
    </row>
    <row r="649" spans="1:11" ht="17.45" customHeight="1">
      <c r="A649" s="44">
        <v>2081102</v>
      </c>
      <c r="B649" s="45" t="s">
        <v>166</v>
      </c>
      <c r="C649" s="53">
        <v>12</v>
      </c>
      <c r="D649" s="35">
        <f t="shared" si="30"/>
        <v>0</v>
      </c>
      <c r="E649" s="53">
        <v>12</v>
      </c>
      <c r="F649" s="35">
        <f t="shared" si="31"/>
        <v>0</v>
      </c>
      <c r="G649" s="53">
        <v>12</v>
      </c>
      <c r="H649" s="35">
        <f t="shared" si="32"/>
        <v>2</v>
      </c>
      <c r="I649" s="53">
        <v>14</v>
      </c>
    </row>
    <row r="650" spans="1:11" ht="17.45" customHeight="1">
      <c r="A650" s="44">
        <v>2081103</v>
      </c>
      <c r="B650" s="45" t="s">
        <v>167</v>
      </c>
      <c r="C650" s="53">
        <v>174</v>
      </c>
      <c r="D650" s="35">
        <f t="shared" si="30"/>
        <v>0</v>
      </c>
      <c r="E650" s="53">
        <v>174</v>
      </c>
      <c r="F650" s="35">
        <f t="shared" si="31"/>
        <v>0</v>
      </c>
      <c r="G650" s="53">
        <v>174</v>
      </c>
      <c r="H650" s="35">
        <f t="shared" si="32"/>
        <v>-11</v>
      </c>
      <c r="I650" s="53">
        <v>163</v>
      </c>
    </row>
    <row r="651" spans="1:11" ht="17.45" customHeight="1">
      <c r="A651" s="44">
        <v>2081104</v>
      </c>
      <c r="B651" s="45" t="s">
        <v>619</v>
      </c>
      <c r="C651" s="53">
        <v>144</v>
      </c>
      <c r="D651" s="35">
        <f t="shared" si="30"/>
        <v>0</v>
      </c>
      <c r="E651" s="53">
        <v>144</v>
      </c>
      <c r="F651" s="35">
        <f t="shared" si="31"/>
        <v>0</v>
      </c>
      <c r="G651" s="53">
        <v>144</v>
      </c>
      <c r="H651" s="35">
        <f t="shared" si="32"/>
        <v>-36</v>
      </c>
      <c r="I651" s="53">
        <v>108</v>
      </c>
    </row>
    <row r="652" spans="1:11" ht="17.45" customHeight="1">
      <c r="A652" s="44">
        <v>2081105</v>
      </c>
      <c r="B652" s="45" t="s">
        <v>620</v>
      </c>
      <c r="C652" s="53">
        <v>610</v>
      </c>
      <c r="D652" s="35">
        <f t="shared" si="30"/>
        <v>0</v>
      </c>
      <c r="E652" s="53">
        <v>610</v>
      </c>
      <c r="F652" s="35">
        <f t="shared" si="31"/>
        <v>0</v>
      </c>
      <c r="G652" s="53">
        <v>610</v>
      </c>
      <c r="H652" s="35">
        <f t="shared" si="32"/>
        <v>-321</v>
      </c>
      <c r="I652" s="53">
        <v>289</v>
      </c>
    </row>
    <row r="653" spans="1:11" ht="17.45" hidden="1" customHeight="1">
      <c r="A653" s="44">
        <v>2081106</v>
      </c>
      <c r="B653" s="45" t="s">
        <v>621</v>
      </c>
      <c r="C653" s="53">
        <v>0</v>
      </c>
      <c r="D653" s="35">
        <f t="shared" si="30"/>
        <v>0</v>
      </c>
      <c r="E653" s="53">
        <v>0</v>
      </c>
      <c r="F653" s="35">
        <f t="shared" si="31"/>
        <v>0</v>
      </c>
      <c r="G653" s="53">
        <v>0</v>
      </c>
      <c r="H653" s="35">
        <f t="shared" si="32"/>
        <v>0</v>
      </c>
      <c r="I653" s="53">
        <v>0</v>
      </c>
      <c r="K653">
        <v>2</v>
      </c>
    </row>
    <row r="654" spans="1:11" ht="17.45" customHeight="1">
      <c r="A654" s="44">
        <v>2081107</v>
      </c>
      <c r="B654" s="45" t="s">
        <v>622</v>
      </c>
      <c r="C654" s="53">
        <v>1592</v>
      </c>
      <c r="D654" s="35">
        <f t="shared" si="30"/>
        <v>0</v>
      </c>
      <c r="E654" s="53">
        <v>1592</v>
      </c>
      <c r="F654" s="35">
        <f t="shared" si="31"/>
        <v>0</v>
      </c>
      <c r="G654" s="53">
        <v>1592</v>
      </c>
      <c r="H654" s="35">
        <f t="shared" si="32"/>
        <v>-62</v>
      </c>
      <c r="I654" s="53">
        <v>1530</v>
      </c>
    </row>
    <row r="655" spans="1:11" ht="17.45" customHeight="1">
      <c r="A655" s="44">
        <v>2081199</v>
      </c>
      <c r="B655" s="45" t="s">
        <v>623</v>
      </c>
      <c r="C655" s="53">
        <v>208</v>
      </c>
      <c r="D655" s="35">
        <f t="shared" si="30"/>
        <v>0</v>
      </c>
      <c r="E655" s="53">
        <v>208</v>
      </c>
      <c r="F655" s="35">
        <f t="shared" si="31"/>
        <v>0</v>
      </c>
      <c r="G655" s="53">
        <v>208</v>
      </c>
      <c r="H655" s="35">
        <f t="shared" si="32"/>
        <v>32</v>
      </c>
      <c r="I655" s="53">
        <v>240</v>
      </c>
    </row>
    <row r="656" spans="1:11" ht="17.45" customHeight="1">
      <c r="A656" s="47">
        <v>20816</v>
      </c>
      <c r="B656" s="47" t="s">
        <v>624</v>
      </c>
      <c r="C656" s="52">
        <v>162</v>
      </c>
      <c r="D656" s="34">
        <f t="shared" si="30"/>
        <v>0</v>
      </c>
      <c r="E656" s="52">
        <f>SUM(E657:E660)</f>
        <v>162</v>
      </c>
      <c r="F656" s="34">
        <f t="shared" si="31"/>
        <v>0</v>
      </c>
      <c r="G656" s="52">
        <f>SUM(G657:G660)</f>
        <v>162</v>
      </c>
      <c r="H656" s="34">
        <f t="shared" si="32"/>
        <v>-22</v>
      </c>
      <c r="I656" s="52">
        <f>SUM(I657:I660)</f>
        <v>140</v>
      </c>
    </row>
    <row r="657" spans="1:11" ht="17.45" customHeight="1">
      <c r="A657" s="44">
        <v>2081601</v>
      </c>
      <c r="B657" s="45" t="s">
        <v>165</v>
      </c>
      <c r="C657" s="53">
        <v>99</v>
      </c>
      <c r="D657" s="35">
        <f t="shared" si="30"/>
        <v>0</v>
      </c>
      <c r="E657" s="53">
        <v>99</v>
      </c>
      <c r="F657" s="35">
        <f t="shared" si="31"/>
        <v>0</v>
      </c>
      <c r="G657" s="53">
        <v>99</v>
      </c>
      <c r="H657" s="35">
        <f t="shared" si="32"/>
        <v>1</v>
      </c>
      <c r="I657" s="53">
        <v>100</v>
      </c>
    </row>
    <row r="658" spans="1:11" ht="17.45" customHeight="1">
      <c r="A658" s="44">
        <v>2081602</v>
      </c>
      <c r="B658" s="45" t="s">
        <v>166</v>
      </c>
      <c r="C658" s="53">
        <v>4</v>
      </c>
      <c r="D658" s="35">
        <f t="shared" si="30"/>
        <v>0</v>
      </c>
      <c r="E658" s="53">
        <v>4</v>
      </c>
      <c r="F658" s="35">
        <f t="shared" si="31"/>
        <v>0</v>
      </c>
      <c r="G658" s="53">
        <v>4</v>
      </c>
      <c r="H658" s="35">
        <f t="shared" si="32"/>
        <v>-1</v>
      </c>
      <c r="I658" s="53">
        <v>3</v>
      </c>
    </row>
    <row r="659" spans="1:11" ht="17.45" hidden="1" customHeight="1">
      <c r="A659" s="44">
        <v>2081603</v>
      </c>
      <c r="B659" s="45" t="s">
        <v>167</v>
      </c>
      <c r="C659" s="53">
        <v>0</v>
      </c>
      <c r="D659" s="35">
        <f t="shared" si="30"/>
        <v>0</v>
      </c>
      <c r="E659" s="53">
        <v>0</v>
      </c>
      <c r="F659" s="35">
        <f t="shared" si="31"/>
        <v>0</v>
      </c>
      <c r="G659" s="53">
        <v>0</v>
      </c>
      <c r="H659" s="35">
        <f t="shared" si="32"/>
        <v>0</v>
      </c>
      <c r="I659" s="53">
        <v>0</v>
      </c>
      <c r="K659">
        <v>2</v>
      </c>
    </row>
    <row r="660" spans="1:11" ht="17.45" customHeight="1">
      <c r="A660" s="44">
        <v>2081699</v>
      </c>
      <c r="B660" s="45" t="s">
        <v>625</v>
      </c>
      <c r="C660" s="53">
        <v>59</v>
      </c>
      <c r="D660" s="35">
        <f t="shared" si="30"/>
        <v>0</v>
      </c>
      <c r="E660" s="53">
        <v>59</v>
      </c>
      <c r="F660" s="35">
        <f t="shared" si="31"/>
        <v>0</v>
      </c>
      <c r="G660" s="53">
        <v>59</v>
      </c>
      <c r="H660" s="35">
        <f t="shared" si="32"/>
        <v>-22</v>
      </c>
      <c r="I660" s="53">
        <v>37</v>
      </c>
    </row>
    <row r="661" spans="1:11" ht="17.45" customHeight="1">
      <c r="A661" s="47">
        <v>20819</v>
      </c>
      <c r="B661" s="47" t="s">
        <v>626</v>
      </c>
      <c r="C661" s="52">
        <v>989</v>
      </c>
      <c r="D661" s="34">
        <f t="shared" si="30"/>
        <v>0</v>
      </c>
      <c r="E661" s="52">
        <f>SUM(E662:E663)</f>
        <v>989</v>
      </c>
      <c r="F661" s="34">
        <f t="shared" si="31"/>
        <v>0</v>
      </c>
      <c r="G661" s="52">
        <f>SUM(G662:G663)</f>
        <v>989</v>
      </c>
      <c r="H661" s="34">
        <f t="shared" si="32"/>
        <v>-704</v>
      </c>
      <c r="I661" s="52">
        <f>SUM(I662:I663)</f>
        <v>285</v>
      </c>
    </row>
    <row r="662" spans="1:11" ht="17.45" customHeight="1">
      <c r="A662" s="44">
        <v>2081901</v>
      </c>
      <c r="B662" s="45" t="s">
        <v>627</v>
      </c>
      <c r="C662" s="53">
        <v>222</v>
      </c>
      <c r="D662" s="35">
        <f t="shared" si="30"/>
        <v>0</v>
      </c>
      <c r="E662" s="53">
        <v>222</v>
      </c>
      <c r="F662" s="35">
        <f t="shared" si="31"/>
        <v>0</v>
      </c>
      <c r="G662" s="53">
        <v>222</v>
      </c>
      <c r="H662" s="35">
        <f t="shared" si="32"/>
        <v>-89</v>
      </c>
      <c r="I662" s="53">
        <v>133</v>
      </c>
    </row>
    <row r="663" spans="1:11" ht="17.45" customHeight="1">
      <c r="A663" s="44">
        <v>2081902</v>
      </c>
      <c r="B663" s="45" t="s">
        <v>628</v>
      </c>
      <c r="C663" s="53">
        <v>767</v>
      </c>
      <c r="D663" s="35">
        <f t="shared" si="30"/>
        <v>0</v>
      </c>
      <c r="E663" s="53">
        <v>767</v>
      </c>
      <c r="F663" s="35">
        <f t="shared" si="31"/>
        <v>0</v>
      </c>
      <c r="G663" s="53">
        <v>767</v>
      </c>
      <c r="H663" s="35">
        <f t="shared" si="32"/>
        <v>-615</v>
      </c>
      <c r="I663" s="53">
        <v>152</v>
      </c>
    </row>
    <row r="664" spans="1:11" ht="17.45" customHeight="1">
      <c r="A664" s="47">
        <v>20820</v>
      </c>
      <c r="B664" s="47" t="s">
        <v>629</v>
      </c>
      <c r="C664" s="52">
        <v>276</v>
      </c>
      <c r="D664" s="34">
        <f t="shared" si="30"/>
        <v>0</v>
      </c>
      <c r="E664" s="52">
        <f>SUM(E665:E666)</f>
        <v>276</v>
      </c>
      <c r="F664" s="34">
        <f t="shared" si="31"/>
        <v>0</v>
      </c>
      <c r="G664" s="52">
        <f>SUM(G665:G666)</f>
        <v>276</v>
      </c>
      <c r="H664" s="34">
        <f t="shared" si="32"/>
        <v>550</v>
      </c>
      <c r="I664" s="52">
        <f>SUM(I665:I666)</f>
        <v>826</v>
      </c>
    </row>
    <row r="665" spans="1:11" ht="17.45" customHeight="1">
      <c r="A665" s="44">
        <v>2082001</v>
      </c>
      <c r="B665" s="45" t="s">
        <v>630</v>
      </c>
      <c r="C665" s="53">
        <v>119</v>
      </c>
      <c r="D665" s="35">
        <f t="shared" si="30"/>
        <v>0</v>
      </c>
      <c r="E665" s="53">
        <v>119</v>
      </c>
      <c r="F665" s="35">
        <f t="shared" si="31"/>
        <v>0</v>
      </c>
      <c r="G665" s="53">
        <v>119</v>
      </c>
      <c r="H665" s="35">
        <f t="shared" si="32"/>
        <v>574</v>
      </c>
      <c r="I665" s="53">
        <v>693</v>
      </c>
    </row>
    <row r="666" spans="1:11" ht="17.45" customHeight="1">
      <c r="A666" s="44">
        <v>2082002</v>
      </c>
      <c r="B666" s="45" t="s">
        <v>631</v>
      </c>
      <c r="C666" s="53">
        <v>157</v>
      </c>
      <c r="D666" s="35">
        <f t="shared" si="30"/>
        <v>0</v>
      </c>
      <c r="E666" s="53">
        <v>157</v>
      </c>
      <c r="F666" s="35">
        <f t="shared" si="31"/>
        <v>0</v>
      </c>
      <c r="G666" s="53">
        <v>157</v>
      </c>
      <c r="H666" s="35">
        <f t="shared" si="32"/>
        <v>-24</v>
      </c>
      <c r="I666" s="53">
        <v>133</v>
      </c>
    </row>
    <row r="667" spans="1:11" ht="17.45" customHeight="1">
      <c r="A667" s="47">
        <v>20821</v>
      </c>
      <c r="B667" s="47" t="s">
        <v>632</v>
      </c>
      <c r="C667" s="52">
        <v>359</v>
      </c>
      <c r="D667" s="34">
        <f t="shared" si="30"/>
        <v>0</v>
      </c>
      <c r="E667" s="52">
        <f>SUM(E668:E669)</f>
        <v>359</v>
      </c>
      <c r="F667" s="34">
        <f t="shared" si="31"/>
        <v>0</v>
      </c>
      <c r="G667" s="52">
        <f>SUM(G668:G669)</f>
        <v>359</v>
      </c>
      <c r="H667" s="34">
        <f t="shared" si="32"/>
        <v>-228</v>
      </c>
      <c r="I667" s="52">
        <f>SUM(I668:I669)</f>
        <v>131</v>
      </c>
    </row>
    <row r="668" spans="1:11" ht="17.45" customHeight="1">
      <c r="A668" s="44">
        <v>2082101</v>
      </c>
      <c r="B668" s="45" t="s">
        <v>633</v>
      </c>
      <c r="C668" s="53">
        <v>118</v>
      </c>
      <c r="D668" s="35">
        <f t="shared" si="30"/>
        <v>0</v>
      </c>
      <c r="E668" s="53">
        <v>118</v>
      </c>
      <c r="F668" s="35">
        <f t="shared" si="31"/>
        <v>0</v>
      </c>
      <c r="G668" s="53">
        <v>118</v>
      </c>
      <c r="H668" s="35">
        <f t="shared" si="32"/>
        <v>-45</v>
      </c>
      <c r="I668" s="53">
        <v>73</v>
      </c>
    </row>
    <row r="669" spans="1:11" ht="17.45" customHeight="1">
      <c r="A669" s="44">
        <v>2082102</v>
      </c>
      <c r="B669" s="45" t="s">
        <v>634</v>
      </c>
      <c r="C669" s="53">
        <v>241</v>
      </c>
      <c r="D669" s="35">
        <f t="shared" si="30"/>
        <v>0</v>
      </c>
      <c r="E669" s="53">
        <v>241</v>
      </c>
      <c r="F669" s="35">
        <f t="shared" si="31"/>
        <v>0</v>
      </c>
      <c r="G669" s="53">
        <v>241</v>
      </c>
      <c r="H669" s="35">
        <f t="shared" si="32"/>
        <v>-183</v>
      </c>
      <c r="I669" s="53">
        <v>58</v>
      </c>
    </row>
    <row r="670" spans="1:11" ht="17.45" hidden="1" customHeight="1">
      <c r="A670" s="44">
        <v>20824</v>
      </c>
      <c r="B670" s="47" t="s">
        <v>635</v>
      </c>
      <c r="C670" s="55">
        <v>0</v>
      </c>
      <c r="D670" s="34">
        <f t="shared" si="30"/>
        <v>0</v>
      </c>
      <c r="E670" s="52">
        <f>SUM(E671:E672)</f>
        <v>0</v>
      </c>
      <c r="F670" s="34">
        <f t="shared" si="31"/>
        <v>0</v>
      </c>
      <c r="G670" s="52">
        <f>SUM(G671:G672)</f>
        <v>0</v>
      </c>
      <c r="H670" s="34">
        <f t="shared" si="32"/>
        <v>0</v>
      </c>
      <c r="I670" s="52">
        <f>SUM(I671:I672)</f>
        <v>0</v>
      </c>
      <c r="K670">
        <v>2</v>
      </c>
    </row>
    <row r="671" spans="1:11" ht="17.45" hidden="1" customHeight="1">
      <c r="A671" s="44">
        <v>2082401</v>
      </c>
      <c r="B671" s="45" t="s">
        <v>636</v>
      </c>
      <c r="C671" s="54">
        <v>0</v>
      </c>
      <c r="D671" s="35">
        <f t="shared" si="30"/>
        <v>0</v>
      </c>
      <c r="E671" s="54">
        <v>0</v>
      </c>
      <c r="F671" s="35">
        <f t="shared" si="31"/>
        <v>0</v>
      </c>
      <c r="G671" s="54">
        <v>0</v>
      </c>
      <c r="H671" s="35">
        <f t="shared" si="32"/>
        <v>0</v>
      </c>
      <c r="I671" s="54"/>
      <c r="K671">
        <v>2</v>
      </c>
    </row>
    <row r="672" spans="1:11" ht="17.45" hidden="1" customHeight="1">
      <c r="A672" s="44">
        <v>2082402</v>
      </c>
      <c r="B672" s="45" t="s">
        <v>637</v>
      </c>
      <c r="C672" s="54">
        <v>0</v>
      </c>
      <c r="D672" s="35">
        <f t="shared" si="30"/>
        <v>0</v>
      </c>
      <c r="E672" s="54">
        <v>0</v>
      </c>
      <c r="F672" s="35">
        <f t="shared" si="31"/>
        <v>0</v>
      </c>
      <c r="G672" s="54">
        <v>0</v>
      </c>
      <c r="H672" s="35">
        <f t="shared" si="32"/>
        <v>0</v>
      </c>
      <c r="I672" s="54"/>
      <c r="K672">
        <v>2</v>
      </c>
    </row>
    <row r="673" spans="1:11" ht="17.45" customHeight="1">
      <c r="A673" s="47">
        <v>20825</v>
      </c>
      <c r="B673" s="47" t="s">
        <v>638</v>
      </c>
      <c r="C673" s="52">
        <v>76</v>
      </c>
      <c r="D673" s="34">
        <f t="shared" si="30"/>
        <v>0</v>
      </c>
      <c r="E673" s="52">
        <f>SUM(E674:E675)</f>
        <v>76</v>
      </c>
      <c r="F673" s="34">
        <f t="shared" si="31"/>
        <v>0</v>
      </c>
      <c r="G673" s="52">
        <f>SUM(G674:G675)</f>
        <v>76</v>
      </c>
      <c r="H673" s="34">
        <f t="shared" si="32"/>
        <v>0</v>
      </c>
      <c r="I673" s="52">
        <f>SUM(I674:I675)</f>
        <v>76</v>
      </c>
    </row>
    <row r="674" spans="1:11" ht="17.45" customHeight="1">
      <c r="A674" s="44">
        <v>2082501</v>
      </c>
      <c r="B674" s="45" t="s">
        <v>639</v>
      </c>
      <c r="C674" s="53">
        <v>5</v>
      </c>
      <c r="D674" s="35">
        <f t="shared" si="30"/>
        <v>0</v>
      </c>
      <c r="E674" s="53">
        <v>5</v>
      </c>
      <c r="F674" s="35">
        <f t="shared" si="31"/>
        <v>0</v>
      </c>
      <c r="G674" s="53">
        <v>5</v>
      </c>
      <c r="H674" s="35">
        <f t="shared" si="32"/>
        <v>0</v>
      </c>
      <c r="I674" s="53">
        <v>5</v>
      </c>
    </row>
    <row r="675" spans="1:11" ht="17.45" customHeight="1">
      <c r="A675" s="44">
        <v>2082502</v>
      </c>
      <c r="B675" s="45" t="s">
        <v>640</v>
      </c>
      <c r="C675" s="53">
        <v>71</v>
      </c>
      <c r="D675" s="35">
        <f t="shared" si="30"/>
        <v>0</v>
      </c>
      <c r="E675" s="53">
        <v>71</v>
      </c>
      <c r="F675" s="35">
        <f t="shared" si="31"/>
        <v>0</v>
      </c>
      <c r="G675" s="53">
        <v>71</v>
      </c>
      <c r="H675" s="35">
        <f t="shared" si="32"/>
        <v>0</v>
      </c>
      <c r="I675" s="53">
        <v>71</v>
      </c>
    </row>
    <row r="676" spans="1:11" ht="17.45" customHeight="1">
      <c r="A676" s="47">
        <v>20826</v>
      </c>
      <c r="B676" s="47" t="s">
        <v>641</v>
      </c>
      <c r="C676" s="52">
        <v>9759</v>
      </c>
      <c r="D676" s="34">
        <f t="shared" si="30"/>
        <v>0</v>
      </c>
      <c r="E676" s="52">
        <f>SUM(E677:E678)</f>
        <v>9759</v>
      </c>
      <c r="F676" s="34">
        <f t="shared" si="31"/>
        <v>0</v>
      </c>
      <c r="G676" s="52">
        <f>SUM(G677:G678)</f>
        <v>9759</v>
      </c>
      <c r="H676" s="34">
        <f t="shared" si="32"/>
        <v>-2994</v>
      </c>
      <c r="I676" s="52">
        <f>SUM(I677:I678)</f>
        <v>6765</v>
      </c>
    </row>
    <row r="677" spans="1:11" ht="27" hidden="1">
      <c r="A677" s="44">
        <v>2082601</v>
      </c>
      <c r="B677" s="45" t="s">
        <v>642</v>
      </c>
      <c r="C677" s="54">
        <v>0</v>
      </c>
      <c r="D677" s="35">
        <f t="shared" si="30"/>
        <v>0</v>
      </c>
      <c r="E677" s="54">
        <v>0</v>
      </c>
      <c r="F677" s="35">
        <f t="shared" si="31"/>
        <v>0</v>
      </c>
      <c r="G677" s="54">
        <v>0</v>
      </c>
      <c r="H677" s="35">
        <f t="shared" si="32"/>
        <v>0</v>
      </c>
      <c r="I677" s="54"/>
      <c r="K677">
        <v>2</v>
      </c>
    </row>
    <row r="678" spans="1:11" ht="27">
      <c r="A678" s="44">
        <v>2082602</v>
      </c>
      <c r="B678" s="45" t="s">
        <v>643</v>
      </c>
      <c r="C678" s="53">
        <v>9759</v>
      </c>
      <c r="D678" s="35">
        <f t="shared" si="30"/>
        <v>0</v>
      </c>
      <c r="E678" s="53">
        <v>9759</v>
      </c>
      <c r="F678" s="35">
        <f t="shared" si="31"/>
        <v>0</v>
      </c>
      <c r="G678" s="53">
        <v>9759</v>
      </c>
      <c r="H678" s="35">
        <f t="shared" si="32"/>
        <v>-2994</v>
      </c>
      <c r="I678" s="53">
        <v>6765</v>
      </c>
    </row>
    <row r="679" spans="1:11" ht="17.45" hidden="1" customHeight="1">
      <c r="A679" s="44">
        <v>2082699</v>
      </c>
      <c r="B679" s="45" t="s">
        <v>644</v>
      </c>
      <c r="C679" s="53">
        <v>0</v>
      </c>
      <c r="D679" s="35">
        <f t="shared" si="30"/>
        <v>0</v>
      </c>
      <c r="E679" s="53">
        <v>0</v>
      </c>
      <c r="F679" s="35">
        <f t="shared" si="31"/>
        <v>0</v>
      </c>
      <c r="G679" s="53">
        <v>0</v>
      </c>
      <c r="H679" s="35">
        <f t="shared" si="32"/>
        <v>0</v>
      </c>
      <c r="I679" s="53"/>
      <c r="K679">
        <v>2</v>
      </c>
    </row>
    <row r="680" spans="1:11" ht="17.45" hidden="1" customHeight="1">
      <c r="A680" s="44">
        <v>20827</v>
      </c>
      <c r="B680" s="47" t="s">
        <v>645</v>
      </c>
      <c r="C680" s="55">
        <v>0</v>
      </c>
      <c r="D680" s="34">
        <f t="shared" si="30"/>
        <v>0</v>
      </c>
      <c r="E680" s="55">
        <f>SUM(E681:E684)</f>
        <v>0</v>
      </c>
      <c r="F680" s="34">
        <f t="shared" si="31"/>
        <v>0</v>
      </c>
      <c r="G680" s="55">
        <f>SUM(G681:G684)</f>
        <v>0</v>
      </c>
      <c r="H680" s="34">
        <f t="shared" si="32"/>
        <v>0</v>
      </c>
      <c r="I680" s="55">
        <f>SUM(I681:I684)</f>
        <v>0</v>
      </c>
      <c r="K680">
        <v>2</v>
      </c>
    </row>
    <row r="681" spans="1:11" ht="17.45" hidden="1" customHeight="1">
      <c r="A681" s="44">
        <v>2082701</v>
      </c>
      <c r="B681" s="45" t="s">
        <v>646</v>
      </c>
      <c r="C681" s="54">
        <v>0</v>
      </c>
      <c r="D681" s="35">
        <f t="shared" si="30"/>
        <v>0</v>
      </c>
      <c r="E681" s="54">
        <v>0</v>
      </c>
      <c r="F681" s="35">
        <f t="shared" si="31"/>
        <v>0</v>
      </c>
      <c r="G681" s="54">
        <v>0</v>
      </c>
      <c r="H681" s="35">
        <f t="shared" si="32"/>
        <v>0</v>
      </c>
      <c r="I681" s="54"/>
      <c r="K681">
        <v>2</v>
      </c>
    </row>
    <row r="682" spans="1:11" ht="17.45" hidden="1" customHeight="1">
      <c r="A682" s="44">
        <v>2082702</v>
      </c>
      <c r="B682" s="45" t="s">
        <v>647</v>
      </c>
      <c r="C682" s="54">
        <v>0</v>
      </c>
      <c r="D682" s="35">
        <f t="shared" si="30"/>
        <v>0</v>
      </c>
      <c r="E682" s="54">
        <v>0</v>
      </c>
      <c r="F682" s="35">
        <f t="shared" si="31"/>
        <v>0</v>
      </c>
      <c r="G682" s="54">
        <v>0</v>
      </c>
      <c r="H682" s="35">
        <f t="shared" si="32"/>
        <v>0</v>
      </c>
      <c r="I682" s="54"/>
      <c r="K682">
        <v>2</v>
      </c>
    </row>
    <row r="683" spans="1:11" ht="17.45" hidden="1" customHeight="1">
      <c r="A683" s="44">
        <v>2082703</v>
      </c>
      <c r="B683" s="45" t="s">
        <v>648</v>
      </c>
      <c r="C683" s="54">
        <v>0</v>
      </c>
      <c r="D683" s="35">
        <f t="shared" si="30"/>
        <v>0</v>
      </c>
      <c r="E683" s="54">
        <v>0</v>
      </c>
      <c r="F683" s="35">
        <f t="shared" si="31"/>
        <v>0</v>
      </c>
      <c r="G683" s="54">
        <v>0</v>
      </c>
      <c r="H683" s="35">
        <f t="shared" si="32"/>
        <v>0</v>
      </c>
      <c r="I683" s="54"/>
      <c r="K683">
        <v>2</v>
      </c>
    </row>
    <row r="684" spans="1:11" ht="17.45" hidden="1" customHeight="1">
      <c r="A684" s="44">
        <v>2082799</v>
      </c>
      <c r="B684" s="45" t="s">
        <v>649</v>
      </c>
      <c r="C684" s="54">
        <v>0</v>
      </c>
      <c r="D684" s="35">
        <f t="shared" si="30"/>
        <v>0</v>
      </c>
      <c r="E684" s="54">
        <v>0</v>
      </c>
      <c r="F684" s="35">
        <f t="shared" si="31"/>
        <v>0</v>
      </c>
      <c r="G684" s="54">
        <v>0</v>
      </c>
      <c r="H684" s="35">
        <f t="shared" si="32"/>
        <v>0</v>
      </c>
      <c r="I684" s="54"/>
      <c r="K684">
        <v>2</v>
      </c>
    </row>
    <row r="685" spans="1:11" ht="17.45" customHeight="1">
      <c r="A685" s="47">
        <v>20828</v>
      </c>
      <c r="B685" s="47" t="s">
        <v>650</v>
      </c>
      <c r="C685" s="52">
        <v>580</v>
      </c>
      <c r="D685" s="34">
        <f t="shared" si="30"/>
        <v>0</v>
      </c>
      <c r="E685" s="52">
        <f>SUM(E686:E692)</f>
        <v>580</v>
      </c>
      <c r="F685" s="34">
        <f t="shared" si="31"/>
        <v>0</v>
      </c>
      <c r="G685" s="52">
        <f>SUM(G686:G692)</f>
        <v>580</v>
      </c>
      <c r="H685" s="34">
        <f t="shared" si="32"/>
        <v>-20</v>
      </c>
      <c r="I685" s="52">
        <f>SUM(I686:I692)</f>
        <v>560</v>
      </c>
    </row>
    <row r="686" spans="1:11" ht="17.45" customHeight="1">
      <c r="A686" s="44">
        <v>2082801</v>
      </c>
      <c r="B686" s="45" t="s">
        <v>165</v>
      </c>
      <c r="C686" s="54">
        <v>310</v>
      </c>
      <c r="D686" s="35">
        <f t="shared" si="30"/>
        <v>0</v>
      </c>
      <c r="E686" s="54">
        <v>310</v>
      </c>
      <c r="F686" s="35">
        <f t="shared" si="31"/>
        <v>0</v>
      </c>
      <c r="G686" s="54">
        <v>310</v>
      </c>
      <c r="H686" s="35">
        <f t="shared" si="32"/>
        <v>-34</v>
      </c>
      <c r="I686" s="54">
        <v>276</v>
      </c>
    </row>
    <row r="687" spans="1:11" ht="17.45" customHeight="1">
      <c r="A687" s="44">
        <v>2082802</v>
      </c>
      <c r="B687" s="45" t="s">
        <v>166</v>
      </c>
      <c r="C687" s="54">
        <v>7</v>
      </c>
      <c r="D687" s="35">
        <f t="shared" si="30"/>
        <v>0</v>
      </c>
      <c r="E687" s="54">
        <v>7</v>
      </c>
      <c r="F687" s="35">
        <f t="shared" si="31"/>
        <v>0</v>
      </c>
      <c r="G687" s="54">
        <v>7</v>
      </c>
      <c r="H687" s="35">
        <f t="shared" si="32"/>
        <v>4</v>
      </c>
      <c r="I687" s="54">
        <v>11</v>
      </c>
    </row>
    <row r="688" spans="1:11" ht="17.45" hidden="1" customHeight="1">
      <c r="A688" s="44">
        <v>2082803</v>
      </c>
      <c r="B688" s="45" t="s">
        <v>167</v>
      </c>
      <c r="C688" s="54">
        <v>0</v>
      </c>
      <c r="D688" s="35">
        <f t="shared" si="30"/>
        <v>0</v>
      </c>
      <c r="E688" s="54">
        <v>0</v>
      </c>
      <c r="F688" s="35">
        <f t="shared" si="31"/>
        <v>0</v>
      </c>
      <c r="G688" s="54">
        <v>0</v>
      </c>
      <c r="H688" s="35">
        <f t="shared" si="32"/>
        <v>0</v>
      </c>
      <c r="I688" s="54">
        <v>0</v>
      </c>
      <c r="K688">
        <v>2</v>
      </c>
    </row>
    <row r="689" spans="1:11" ht="17.45" customHeight="1">
      <c r="A689" s="44">
        <v>2082804</v>
      </c>
      <c r="B689" s="45" t="s">
        <v>651</v>
      </c>
      <c r="C689" s="53">
        <v>35</v>
      </c>
      <c r="D689" s="35">
        <f t="shared" si="30"/>
        <v>0</v>
      </c>
      <c r="E689" s="53">
        <v>35</v>
      </c>
      <c r="F689" s="35">
        <f t="shared" si="31"/>
        <v>0</v>
      </c>
      <c r="G689" s="53">
        <v>35</v>
      </c>
      <c r="H689" s="35">
        <f t="shared" si="32"/>
        <v>6</v>
      </c>
      <c r="I689" s="53">
        <v>41</v>
      </c>
    </row>
    <row r="690" spans="1:11" ht="17.45" hidden="1" customHeight="1">
      <c r="A690" s="44">
        <v>2082805</v>
      </c>
      <c r="B690" s="45" t="s">
        <v>652</v>
      </c>
      <c r="C690" s="54">
        <v>0</v>
      </c>
      <c r="D690" s="35">
        <f t="shared" si="30"/>
        <v>0</v>
      </c>
      <c r="E690" s="54">
        <v>0</v>
      </c>
      <c r="F690" s="35">
        <f t="shared" si="31"/>
        <v>0</v>
      </c>
      <c r="G690" s="54">
        <v>0</v>
      </c>
      <c r="H690" s="35">
        <f t="shared" si="32"/>
        <v>0</v>
      </c>
      <c r="I690" s="54">
        <v>0</v>
      </c>
      <c r="K690">
        <v>2</v>
      </c>
    </row>
    <row r="691" spans="1:11" ht="17.45" customHeight="1">
      <c r="A691" s="44">
        <v>2082850</v>
      </c>
      <c r="B691" s="45" t="s">
        <v>174</v>
      </c>
      <c r="C691" s="54">
        <v>171</v>
      </c>
      <c r="D691" s="35">
        <f t="shared" si="30"/>
        <v>0</v>
      </c>
      <c r="E691" s="54">
        <v>171</v>
      </c>
      <c r="F691" s="35">
        <f t="shared" si="31"/>
        <v>0</v>
      </c>
      <c r="G691" s="54">
        <v>171</v>
      </c>
      <c r="H691" s="35">
        <f t="shared" si="32"/>
        <v>-30</v>
      </c>
      <c r="I691" s="54">
        <v>141</v>
      </c>
    </row>
    <row r="692" spans="1:11" ht="17.45" customHeight="1">
      <c r="A692" s="44">
        <v>2082899</v>
      </c>
      <c r="B692" s="45" t="s">
        <v>653</v>
      </c>
      <c r="C692" s="53">
        <v>57</v>
      </c>
      <c r="D692" s="35">
        <f t="shared" si="30"/>
        <v>0</v>
      </c>
      <c r="E692" s="53">
        <v>57</v>
      </c>
      <c r="F692" s="35">
        <f t="shared" si="31"/>
        <v>0</v>
      </c>
      <c r="G692" s="53">
        <v>57</v>
      </c>
      <c r="H692" s="35">
        <f t="shared" si="32"/>
        <v>34</v>
      </c>
      <c r="I692" s="53">
        <v>91</v>
      </c>
    </row>
    <row r="693" spans="1:11" ht="17.45" hidden="1" customHeight="1">
      <c r="A693" s="47">
        <v>20830</v>
      </c>
      <c r="B693" s="47" t="s">
        <v>654</v>
      </c>
      <c r="C693" s="52">
        <v>0</v>
      </c>
      <c r="D693" s="34">
        <f t="shared" si="30"/>
        <v>0</v>
      </c>
      <c r="E693" s="52">
        <f>SUM(E694:E695)</f>
        <v>0</v>
      </c>
      <c r="F693" s="34">
        <f t="shared" si="31"/>
        <v>0</v>
      </c>
      <c r="G693" s="52">
        <f>SUM(G694:G695)</f>
        <v>0</v>
      </c>
      <c r="H693" s="34">
        <f t="shared" si="32"/>
        <v>0</v>
      </c>
      <c r="I693" s="52">
        <f>SUM(I694:I695)</f>
        <v>0</v>
      </c>
      <c r="K693">
        <v>2</v>
      </c>
    </row>
    <row r="694" spans="1:11" hidden="1">
      <c r="A694" s="44">
        <v>2083001</v>
      </c>
      <c r="B694" s="45" t="s">
        <v>655</v>
      </c>
      <c r="C694" s="53">
        <v>0</v>
      </c>
      <c r="D694" s="35">
        <f t="shared" si="30"/>
        <v>0</v>
      </c>
      <c r="E694" s="53">
        <v>0</v>
      </c>
      <c r="F694" s="35">
        <f t="shared" si="31"/>
        <v>0</v>
      </c>
      <c r="G694" s="53">
        <v>0</v>
      </c>
      <c r="H694" s="35">
        <f t="shared" si="32"/>
        <v>0</v>
      </c>
      <c r="I694" s="53"/>
      <c r="K694">
        <v>2</v>
      </c>
    </row>
    <row r="695" spans="1:11" ht="17.45" hidden="1" customHeight="1">
      <c r="A695" s="44">
        <v>2083099</v>
      </c>
      <c r="B695" s="45" t="s">
        <v>656</v>
      </c>
      <c r="C695" s="53">
        <v>0</v>
      </c>
      <c r="D695" s="35">
        <f t="shared" si="30"/>
        <v>0</v>
      </c>
      <c r="E695" s="53">
        <v>0</v>
      </c>
      <c r="F695" s="35">
        <f t="shared" si="31"/>
        <v>0</v>
      </c>
      <c r="G695" s="53">
        <v>0</v>
      </c>
      <c r="H695" s="35">
        <f t="shared" si="32"/>
        <v>0</v>
      </c>
      <c r="I695" s="53"/>
      <c r="K695">
        <v>2</v>
      </c>
    </row>
    <row r="696" spans="1:11" ht="17.45" customHeight="1">
      <c r="A696" s="47">
        <v>20899</v>
      </c>
      <c r="B696" s="47" t="s">
        <v>657</v>
      </c>
      <c r="C696" s="52">
        <v>2396</v>
      </c>
      <c r="D696" s="34">
        <f t="shared" si="30"/>
        <v>0</v>
      </c>
      <c r="E696" s="52">
        <f>E697</f>
        <v>2396</v>
      </c>
      <c r="F696" s="34">
        <f t="shared" si="31"/>
        <v>0</v>
      </c>
      <c r="G696" s="52">
        <f>G697</f>
        <v>2396</v>
      </c>
      <c r="H696" s="34">
        <f t="shared" si="32"/>
        <v>-232</v>
      </c>
      <c r="I696" s="52">
        <f>I697</f>
        <v>2164</v>
      </c>
    </row>
    <row r="697" spans="1:11" ht="17.45" customHeight="1">
      <c r="A697" s="44">
        <v>2089901</v>
      </c>
      <c r="B697" s="45" t="s">
        <v>658</v>
      </c>
      <c r="C697" s="53">
        <v>2396</v>
      </c>
      <c r="D697" s="35">
        <f t="shared" si="30"/>
        <v>0</v>
      </c>
      <c r="E697" s="53">
        <v>2396</v>
      </c>
      <c r="F697" s="35">
        <f t="shared" si="31"/>
        <v>0</v>
      </c>
      <c r="G697" s="53">
        <v>2396</v>
      </c>
      <c r="H697" s="35">
        <f t="shared" si="32"/>
        <v>-232</v>
      </c>
      <c r="I697" s="53">
        <v>2164</v>
      </c>
    </row>
    <row r="698" spans="1:11" ht="17.45" customHeight="1">
      <c r="A698" s="47">
        <v>210</v>
      </c>
      <c r="B698" s="47" t="s">
        <v>659</v>
      </c>
      <c r="C698" s="52">
        <v>22167</v>
      </c>
      <c r="D698" s="34">
        <f t="shared" si="30"/>
        <v>0</v>
      </c>
      <c r="E698" s="52">
        <f>E699+E704+E718+E722+E734+E737+E741+E748+E752+E756+E759+E768+E770</f>
        <v>22167</v>
      </c>
      <c r="F698" s="34">
        <f t="shared" si="31"/>
        <v>0</v>
      </c>
      <c r="G698" s="52">
        <f>G699+G704+G718+G722+G734+G737+G741+G748+G752+G756+G759+G768+G770</f>
        <v>22167</v>
      </c>
      <c r="H698" s="34">
        <f t="shared" si="32"/>
        <v>3926</v>
      </c>
      <c r="I698" s="52">
        <f>I699+I704+I718+I722+I734+I737+I741+I748+I752+I756+I759+I768+I770</f>
        <v>26093</v>
      </c>
    </row>
    <row r="699" spans="1:11" ht="17.45" customHeight="1">
      <c r="A699" s="47">
        <v>21001</v>
      </c>
      <c r="B699" s="47" t="s">
        <v>660</v>
      </c>
      <c r="C699" s="52">
        <v>744</v>
      </c>
      <c r="D699" s="34">
        <f t="shared" si="30"/>
        <v>0</v>
      </c>
      <c r="E699" s="52">
        <f>SUM(E700:E703)</f>
        <v>744</v>
      </c>
      <c r="F699" s="34">
        <f t="shared" si="31"/>
        <v>0</v>
      </c>
      <c r="G699" s="52">
        <f>SUM(G700:G703)</f>
        <v>744</v>
      </c>
      <c r="H699" s="34">
        <f t="shared" si="32"/>
        <v>145</v>
      </c>
      <c r="I699" s="52">
        <f>SUM(I700:I703)</f>
        <v>889</v>
      </c>
    </row>
    <row r="700" spans="1:11" ht="17.45" customHeight="1">
      <c r="A700" s="44">
        <v>2100101</v>
      </c>
      <c r="B700" s="45" t="s">
        <v>165</v>
      </c>
      <c r="C700" s="53">
        <v>629</v>
      </c>
      <c r="D700" s="35">
        <f t="shared" si="30"/>
        <v>0</v>
      </c>
      <c r="E700" s="53">
        <v>629</v>
      </c>
      <c r="F700" s="35">
        <f t="shared" si="31"/>
        <v>0</v>
      </c>
      <c r="G700" s="53">
        <v>629</v>
      </c>
      <c r="H700" s="35">
        <f t="shared" si="32"/>
        <v>66</v>
      </c>
      <c r="I700" s="53">
        <v>695</v>
      </c>
    </row>
    <row r="701" spans="1:11" ht="17.45" customHeight="1">
      <c r="A701" s="44">
        <v>2100102</v>
      </c>
      <c r="B701" s="45" t="s">
        <v>166</v>
      </c>
      <c r="C701" s="53">
        <v>23</v>
      </c>
      <c r="D701" s="35">
        <f t="shared" si="30"/>
        <v>0</v>
      </c>
      <c r="E701" s="53">
        <v>23</v>
      </c>
      <c r="F701" s="35">
        <f t="shared" si="31"/>
        <v>0</v>
      </c>
      <c r="G701" s="53">
        <v>23</v>
      </c>
      <c r="H701" s="35">
        <f t="shared" si="32"/>
        <v>18</v>
      </c>
      <c r="I701" s="53">
        <v>41</v>
      </c>
    </row>
    <row r="702" spans="1:11" ht="17.45" customHeight="1">
      <c r="A702" s="44">
        <v>2100103</v>
      </c>
      <c r="B702" s="45" t="s">
        <v>167</v>
      </c>
      <c r="C702" s="53">
        <v>16</v>
      </c>
      <c r="D702" s="35">
        <f t="shared" si="30"/>
        <v>0</v>
      </c>
      <c r="E702" s="53">
        <v>16</v>
      </c>
      <c r="F702" s="35">
        <f t="shared" si="31"/>
        <v>0</v>
      </c>
      <c r="G702" s="53">
        <v>16</v>
      </c>
      <c r="H702" s="35">
        <f t="shared" si="32"/>
        <v>1</v>
      </c>
      <c r="I702" s="53">
        <v>17</v>
      </c>
    </row>
    <row r="703" spans="1:11" ht="17.45" customHeight="1">
      <c r="A703" s="44">
        <v>2100199</v>
      </c>
      <c r="B703" s="45" t="s">
        <v>661</v>
      </c>
      <c r="C703" s="53">
        <v>76</v>
      </c>
      <c r="D703" s="35">
        <f t="shared" si="30"/>
        <v>0</v>
      </c>
      <c r="E703" s="53">
        <v>76</v>
      </c>
      <c r="F703" s="35">
        <f t="shared" si="31"/>
        <v>0</v>
      </c>
      <c r="G703" s="53">
        <v>76</v>
      </c>
      <c r="H703" s="35">
        <f t="shared" si="32"/>
        <v>60</v>
      </c>
      <c r="I703" s="53">
        <v>136</v>
      </c>
    </row>
    <row r="704" spans="1:11" ht="17.45" customHeight="1">
      <c r="A704" s="47">
        <v>21002</v>
      </c>
      <c r="B704" s="47" t="s">
        <v>662</v>
      </c>
      <c r="C704" s="52">
        <v>1068</v>
      </c>
      <c r="D704" s="34">
        <f t="shared" si="30"/>
        <v>0</v>
      </c>
      <c r="E704" s="52">
        <f>SUM(E705:E717)</f>
        <v>1068</v>
      </c>
      <c r="F704" s="34">
        <f t="shared" si="31"/>
        <v>0</v>
      </c>
      <c r="G704" s="52">
        <f>SUM(G705:G717)</f>
        <v>1068</v>
      </c>
      <c r="H704" s="34">
        <f t="shared" si="32"/>
        <v>2855</v>
      </c>
      <c r="I704" s="52">
        <f>SUM(I705:I717)</f>
        <v>3923</v>
      </c>
    </row>
    <row r="705" spans="1:11" ht="17.45" customHeight="1">
      <c r="A705" s="44">
        <v>2100201</v>
      </c>
      <c r="B705" s="45" t="s">
        <v>663</v>
      </c>
      <c r="C705" s="53">
        <v>40</v>
      </c>
      <c r="D705" s="35">
        <f t="shared" si="30"/>
        <v>0</v>
      </c>
      <c r="E705" s="53">
        <v>40</v>
      </c>
      <c r="F705" s="35">
        <f t="shared" si="31"/>
        <v>0</v>
      </c>
      <c r="G705" s="53">
        <v>40</v>
      </c>
      <c r="H705" s="35">
        <f t="shared" si="32"/>
        <v>-20</v>
      </c>
      <c r="I705" s="53">
        <v>20</v>
      </c>
    </row>
    <row r="706" spans="1:11" ht="17.45" customHeight="1">
      <c r="A706" s="44">
        <v>2100202</v>
      </c>
      <c r="B706" s="45" t="s">
        <v>664</v>
      </c>
      <c r="C706" s="53">
        <v>27</v>
      </c>
      <c r="D706" s="35">
        <f t="shared" si="30"/>
        <v>0</v>
      </c>
      <c r="E706" s="53">
        <v>27</v>
      </c>
      <c r="F706" s="35">
        <f t="shared" si="31"/>
        <v>0</v>
      </c>
      <c r="G706" s="53">
        <v>27</v>
      </c>
      <c r="H706" s="35">
        <f t="shared" si="32"/>
        <v>94</v>
      </c>
      <c r="I706" s="53">
        <v>121</v>
      </c>
    </row>
    <row r="707" spans="1:11" ht="17.45" hidden="1" customHeight="1">
      <c r="A707" s="44">
        <v>2100203</v>
      </c>
      <c r="B707" s="45" t="s">
        <v>665</v>
      </c>
      <c r="C707" s="53">
        <v>0</v>
      </c>
      <c r="D707" s="35">
        <f t="shared" si="30"/>
        <v>0</v>
      </c>
      <c r="E707" s="53">
        <v>0</v>
      </c>
      <c r="F707" s="35">
        <f t="shared" si="31"/>
        <v>0</v>
      </c>
      <c r="G707" s="53">
        <v>0</v>
      </c>
      <c r="H707" s="35">
        <f t="shared" si="32"/>
        <v>0</v>
      </c>
      <c r="I707" s="53">
        <v>0</v>
      </c>
      <c r="K707">
        <v>2</v>
      </c>
    </row>
    <row r="708" spans="1:11" ht="17.45" hidden="1" customHeight="1">
      <c r="A708" s="44">
        <v>2100204</v>
      </c>
      <c r="B708" s="45" t="s">
        <v>666</v>
      </c>
      <c r="C708" s="53">
        <v>0</v>
      </c>
      <c r="D708" s="35">
        <f t="shared" si="30"/>
        <v>0</v>
      </c>
      <c r="E708" s="53">
        <v>0</v>
      </c>
      <c r="F708" s="35">
        <f t="shared" si="31"/>
        <v>0</v>
      </c>
      <c r="G708" s="53">
        <v>0</v>
      </c>
      <c r="H708" s="35">
        <f t="shared" si="32"/>
        <v>0</v>
      </c>
      <c r="I708" s="53">
        <v>0</v>
      </c>
      <c r="K708">
        <v>2</v>
      </c>
    </row>
    <row r="709" spans="1:11" ht="17.45" hidden="1" customHeight="1">
      <c r="A709" s="44">
        <v>2100205</v>
      </c>
      <c r="B709" s="45" t="s">
        <v>667</v>
      </c>
      <c r="C709" s="53">
        <v>0</v>
      </c>
      <c r="D709" s="35">
        <f t="shared" si="30"/>
        <v>0</v>
      </c>
      <c r="E709" s="53">
        <v>0</v>
      </c>
      <c r="F709" s="35">
        <f t="shared" si="31"/>
        <v>0</v>
      </c>
      <c r="G709" s="53">
        <v>0</v>
      </c>
      <c r="H709" s="35">
        <f t="shared" si="32"/>
        <v>0</v>
      </c>
      <c r="I709" s="53">
        <v>0</v>
      </c>
      <c r="K709">
        <v>2</v>
      </c>
    </row>
    <row r="710" spans="1:11" ht="17.45" hidden="1" customHeight="1">
      <c r="A710" s="44">
        <v>2100206</v>
      </c>
      <c r="B710" s="45" t="s">
        <v>668</v>
      </c>
      <c r="C710" s="53">
        <v>0</v>
      </c>
      <c r="D710" s="35">
        <f t="shared" si="30"/>
        <v>0</v>
      </c>
      <c r="E710" s="53">
        <v>0</v>
      </c>
      <c r="F710" s="35">
        <f t="shared" si="31"/>
        <v>0</v>
      </c>
      <c r="G710" s="53">
        <v>0</v>
      </c>
      <c r="H710" s="35">
        <f t="shared" si="32"/>
        <v>0</v>
      </c>
      <c r="I710" s="53">
        <v>0</v>
      </c>
      <c r="K710">
        <v>2</v>
      </c>
    </row>
    <row r="711" spans="1:11" ht="17.45" hidden="1" customHeight="1">
      <c r="A711" s="44">
        <v>2100207</v>
      </c>
      <c r="B711" s="45" t="s">
        <v>669</v>
      </c>
      <c r="C711" s="53">
        <v>0</v>
      </c>
      <c r="D711" s="35">
        <f t="shared" si="30"/>
        <v>0</v>
      </c>
      <c r="E711" s="53">
        <v>0</v>
      </c>
      <c r="F711" s="35">
        <f t="shared" si="31"/>
        <v>0</v>
      </c>
      <c r="G711" s="53">
        <v>0</v>
      </c>
      <c r="H711" s="35">
        <f t="shared" si="32"/>
        <v>0</v>
      </c>
      <c r="I711" s="53">
        <v>0</v>
      </c>
      <c r="K711">
        <v>2</v>
      </c>
    </row>
    <row r="712" spans="1:11" ht="17.45" customHeight="1">
      <c r="A712" s="44">
        <v>2100208</v>
      </c>
      <c r="B712" s="45" t="s">
        <v>670</v>
      </c>
      <c r="C712" s="53">
        <v>293</v>
      </c>
      <c r="D712" s="35">
        <f t="shared" ref="D712:D775" si="33">E712-C712</f>
        <v>0</v>
      </c>
      <c r="E712" s="53">
        <v>293</v>
      </c>
      <c r="F712" s="35">
        <f t="shared" ref="F712:F775" si="34">G712-E712</f>
        <v>0</v>
      </c>
      <c r="G712" s="53">
        <v>293</v>
      </c>
      <c r="H712" s="35">
        <f t="shared" ref="H712:H775" si="35">I712-G712</f>
        <v>-4</v>
      </c>
      <c r="I712" s="53">
        <v>289</v>
      </c>
    </row>
    <row r="713" spans="1:11" ht="17.45" hidden="1" customHeight="1">
      <c r="A713" s="44">
        <v>2100209</v>
      </c>
      <c r="B713" s="45" t="s">
        <v>671</v>
      </c>
      <c r="C713" s="53">
        <v>0</v>
      </c>
      <c r="D713" s="35">
        <f t="shared" si="33"/>
        <v>0</v>
      </c>
      <c r="E713" s="53">
        <v>0</v>
      </c>
      <c r="F713" s="35">
        <f t="shared" si="34"/>
        <v>0</v>
      </c>
      <c r="G713" s="53">
        <v>0</v>
      </c>
      <c r="H713" s="35">
        <f t="shared" si="35"/>
        <v>0</v>
      </c>
      <c r="I713" s="53">
        <v>0</v>
      </c>
      <c r="K713">
        <v>2</v>
      </c>
    </row>
    <row r="714" spans="1:11" ht="17.45" hidden="1" customHeight="1">
      <c r="A714" s="44">
        <v>2100210</v>
      </c>
      <c r="B714" s="45" t="s">
        <v>672</v>
      </c>
      <c r="C714" s="53">
        <v>0</v>
      </c>
      <c r="D714" s="35">
        <f t="shared" si="33"/>
        <v>0</v>
      </c>
      <c r="E714" s="53">
        <v>0</v>
      </c>
      <c r="F714" s="35">
        <f t="shared" si="34"/>
        <v>0</v>
      </c>
      <c r="G714" s="53">
        <v>0</v>
      </c>
      <c r="H714" s="35">
        <f t="shared" si="35"/>
        <v>0</v>
      </c>
      <c r="I714" s="53">
        <v>0</v>
      </c>
      <c r="K714">
        <v>2</v>
      </c>
    </row>
    <row r="715" spans="1:11" ht="17.45" hidden="1" customHeight="1">
      <c r="A715" s="44">
        <v>2100211</v>
      </c>
      <c r="B715" s="45" t="s">
        <v>673</v>
      </c>
      <c r="C715" s="53">
        <v>0</v>
      </c>
      <c r="D715" s="35">
        <f t="shared" si="33"/>
        <v>0</v>
      </c>
      <c r="E715" s="53">
        <v>0</v>
      </c>
      <c r="F715" s="35">
        <f t="shared" si="34"/>
        <v>0</v>
      </c>
      <c r="G715" s="53">
        <v>0</v>
      </c>
      <c r="H715" s="35">
        <f t="shared" si="35"/>
        <v>0</v>
      </c>
      <c r="I715" s="53">
        <v>0</v>
      </c>
      <c r="K715">
        <v>2</v>
      </c>
    </row>
    <row r="716" spans="1:11" ht="17.45" hidden="1" customHeight="1">
      <c r="A716" s="44">
        <v>2100212</v>
      </c>
      <c r="B716" s="45" t="s">
        <v>674</v>
      </c>
      <c r="C716" s="53">
        <v>0</v>
      </c>
      <c r="D716" s="35">
        <f t="shared" si="33"/>
        <v>0</v>
      </c>
      <c r="E716" s="53">
        <v>0</v>
      </c>
      <c r="F716" s="35">
        <f t="shared" si="34"/>
        <v>0</v>
      </c>
      <c r="G716" s="53">
        <v>0</v>
      </c>
      <c r="H716" s="35">
        <f t="shared" si="35"/>
        <v>0</v>
      </c>
      <c r="I716" s="53">
        <v>0</v>
      </c>
      <c r="K716">
        <v>2</v>
      </c>
    </row>
    <row r="717" spans="1:11" ht="17.45" customHeight="1">
      <c r="A717" s="44">
        <v>2100299</v>
      </c>
      <c r="B717" s="45" t="s">
        <v>675</v>
      </c>
      <c r="C717" s="53">
        <v>708</v>
      </c>
      <c r="D717" s="35">
        <f t="shared" si="33"/>
        <v>0</v>
      </c>
      <c r="E717" s="53">
        <v>708</v>
      </c>
      <c r="F717" s="35">
        <f t="shared" si="34"/>
        <v>0</v>
      </c>
      <c r="G717" s="53">
        <v>708</v>
      </c>
      <c r="H717" s="35">
        <f t="shared" si="35"/>
        <v>2785</v>
      </c>
      <c r="I717" s="53">
        <v>3493</v>
      </c>
    </row>
    <row r="718" spans="1:11" ht="17.45" customHeight="1">
      <c r="A718" s="47">
        <v>21003</v>
      </c>
      <c r="B718" s="47" t="s">
        <v>676</v>
      </c>
      <c r="C718" s="52">
        <v>531</v>
      </c>
      <c r="D718" s="34">
        <f t="shared" si="33"/>
        <v>0</v>
      </c>
      <c r="E718" s="52">
        <f>SUM(E719:E721)</f>
        <v>531</v>
      </c>
      <c r="F718" s="34">
        <f t="shared" si="34"/>
        <v>0</v>
      </c>
      <c r="G718" s="52">
        <f>SUM(G719:G721)</f>
        <v>531</v>
      </c>
      <c r="H718" s="34">
        <f t="shared" si="35"/>
        <v>-99</v>
      </c>
      <c r="I718" s="52">
        <f>SUM(I719:I721)</f>
        <v>432</v>
      </c>
    </row>
    <row r="719" spans="1:11" ht="17.45" hidden="1" customHeight="1">
      <c r="A719" s="44">
        <v>2100301</v>
      </c>
      <c r="B719" s="45" t="s">
        <v>677</v>
      </c>
      <c r="C719" s="53">
        <v>0</v>
      </c>
      <c r="D719" s="35">
        <f t="shared" si="33"/>
        <v>0</v>
      </c>
      <c r="E719" s="53">
        <v>0</v>
      </c>
      <c r="F719" s="35">
        <f t="shared" si="34"/>
        <v>0</v>
      </c>
      <c r="G719" s="53">
        <v>0</v>
      </c>
      <c r="H719" s="35">
        <f t="shared" si="35"/>
        <v>0</v>
      </c>
      <c r="I719" s="53"/>
      <c r="K719">
        <v>2</v>
      </c>
    </row>
    <row r="720" spans="1:11" ht="17.45" customHeight="1">
      <c r="A720" s="44">
        <v>2100302</v>
      </c>
      <c r="B720" s="45" t="s">
        <v>678</v>
      </c>
      <c r="C720" s="53">
        <v>395</v>
      </c>
      <c r="D720" s="35">
        <f t="shared" si="33"/>
        <v>0</v>
      </c>
      <c r="E720" s="53">
        <v>395</v>
      </c>
      <c r="F720" s="35">
        <f t="shared" si="34"/>
        <v>0</v>
      </c>
      <c r="G720" s="53">
        <v>395</v>
      </c>
      <c r="H720" s="35">
        <f t="shared" si="35"/>
        <v>-98</v>
      </c>
      <c r="I720" s="53">
        <v>297</v>
      </c>
    </row>
    <row r="721" spans="1:11" ht="17.45" customHeight="1">
      <c r="A721" s="44">
        <v>2100399</v>
      </c>
      <c r="B721" s="45" t="s">
        <v>679</v>
      </c>
      <c r="C721" s="53">
        <v>136</v>
      </c>
      <c r="D721" s="35">
        <f t="shared" si="33"/>
        <v>0</v>
      </c>
      <c r="E721" s="53">
        <v>136</v>
      </c>
      <c r="F721" s="35">
        <f t="shared" si="34"/>
        <v>0</v>
      </c>
      <c r="G721" s="53">
        <v>136</v>
      </c>
      <c r="H721" s="35">
        <f t="shared" si="35"/>
        <v>-1</v>
      </c>
      <c r="I721" s="53">
        <v>135</v>
      </c>
    </row>
    <row r="722" spans="1:11" ht="17.45" customHeight="1">
      <c r="A722" s="47">
        <v>21004</v>
      </c>
      <c r="B722" s="47" t="s">
        <v>680</v>
      </c>
      <c r="C722" s="52">
        <v>4073</v>
      </c>
      <c r="D722" s="34">
        <f t="shared" si="33"/>
        <v>0</v>
      </c>
      <c r="E722" s="52">
        <f>SUM(E723:E733)</f>
        <v>4073</v>
      </c>
      <c r="F722" s="34">
        <f t="shared" si="34"/>
        <v>0</v>
      </c>
      <c r="G722" s="52">
        <f>SUM(G723:G733)</f>
        <v>4073</v>
      </c>
      <c r="H722" s="34">
        <f t="shared" si="35"/>
        <v>-146</v>
      </c>
      <c r="I722" s="52">
        <f>SUM(I723:I733)</f>
        <v>3927</v>
      </c>
    </row>
    <row r="723" spans="1:11" ht="17.45" customHeight="1">
      <c r="A723" s="44">
        <v>2100401</v>
      </c>
      <c r="B723" s="45" t="s">
        <v>681</v>
      </c>
      <c r="C723" s="53">
        <v>584</v>
      </c>
      <c r="D723" s="35">
        <f t="shared" si="33"/>
        <v>0</v>
      </c>
      <c r="E723" s="53">
        <v>584</v>
      </c>
      <c r="F723" s="35">
        <f t="shared" si="34"/>
        <v>0</v>
      </c>
      <c r="G723" s="53">
        <v>584</v>
      </c>
      <c r="H723" s="35">
        <f t="shared" si="35"/>
        <v>87</v>
      </c>
      <c r="I723" s="53">
        <v>671</v>
      </c>
    </row>
    <row r="724" spans="1:11" ht="17.45" customHeight="1">
      <c r="A724" s="44">
        <v>2100402</v>
      </c>
      <c r="B724" s="45" t="s">
        <v>682</v>
      </c>
      <c r="C724" s="53">
        <v>386</v>
      </c>
      <c r="D724" s="35">
        <f t="shared" si="33"/>
        <v>0</v>
      </c>
      <c r="E724" s="53">
        <v>386</v>
      </c>
      <c r="F724" s="35">
        <f t="shared" si="34"/>
        <v>0</v>
      </c>
      <c r="G724" s="53">
        <v>386</v>
      </c>
      <c r="H724" s="35">
        <f t="shared" si="35"/>
        <v>-3</v>
      </c>
      <c r="I724" s="53">
        <v>383</v>
      </c>
    </row>
    <row r="725" spans="1:11" ht="17.45" hidden="1" customHeight="1">
      <c r="A725" s="44">
        <v>2100403</v>
      </c>
      <c r="B725" s="45" t="s">
        <v>683</v>
      </c>
      <c r="C725" s="53">
        <v>0</v>
      </c>
      <c r="D725" s="35">
        <f t="shared" si="33"/>
        <v>0</v>
      </c>
      <c r="E725" s="53">
        <v>0</v>
      </c>
      <c r="F725" s="35">
        <f t="shared" si="34"/>
        <v>0</v>
      </c>
      <c r="G725" s="53">
        <v>0</v>
      </c>
      <c r="H725" s="35">
        <f t="shared" si="35"/>
        <v>0</v>
      </c>
      <c r="I725" s="53">
        <v>0</v>
      </c>
      <c r="K725">
        <v>2</v>
      </c>
    </row>
    <row r="726" spans="1:11" ht="17.45" hidden="1" customHeight="1">
      <c r="A726" s="44">
        <v>2100404</v>
      </c>
      <c r="B726" s="45" t="s">
        <v>684</v>
      </c>
      <c r="C726" s="53">
        <v>0</v>
      </c>
      <c r="D726" s="35">
        <f t="shared" si="33"/>
        <v>0</v>
      </c>
      <c r="E726" s="53">
        <v>0</v>
      </c>
      <c r="F726" s="35">
        <f t="shared" si="34"/>
        <v>0</v>
      </c>
      <c r="G726" s="53">
        <v>0</v>
      </c>
      <c r="H726" s="35">
        <f t="shared" si="35"/>
        <v>0</v>
      </c>
      <c r="I726" s="53">
        <v>0</v>
      </c>
      <c r="K726">
        <v>2</v>
      </c>
    </row>
    <row r="727" spans="1:11" ht="17.45" hidden="1" customHeight="1">
      <c r="A727" s="44">
        <v>2100405</v>
      </c>
      <c r="B727" s="45" t="s">
        <v>685</v>
      </c>
      <c r="C727" s="53">
        <v>0</v>
      </c>
      <c r="D727" s="35">
        <f t="shared" si="33"/>
        <v>0</v>
      </c>
      <c r="E727" s="53">
        <v>0</v>
      </c>
      <c r="F727" s="35">
        <f t="shared" si="34"/>
        <v>0</v>
      </c>
      <c r="G727" s="53">
        <v>0</v>
      </c>
      <c r="H727" s="35">
        <f t="shared" si="35"/>
        <v>0</v>
      </c>
      <c r="I727" s="53">
        <v>0</v>
      </c>
      <c r="K727">
        <v>2</v>
      </c>
    </row>
    <row r="728" spans="1:11" ht="17.45" hidden="1" customHeight="1">
      <c r="A728" s="44">
        <v>2100406</v>
      </c>
      <c r="B728" s="45" t="s">
        <v>686</v>
      </c>
      <c r="C728" s="53">
        <v>0</v>
      </c>
      <c r="D728" s="35">
        <f t="shared" si="33"/>
        <v>0</v>
      </c>
      <c r="E728" s="53">
        <v>0</v>
      </c>
      <c r="F728" s="35">
        <f t="shared" si="34"/>
        <v>0</v>
      </c>
      <c r="G728" s="53">
        <v>0</v>
      </c>
      <c r="H728" s="35">
        <f t="shared" si="35"/>
        <v>0</v>
      </c>
      <c r="I728" s="53">
        <v>0</v>
      </c>
      <c r="K728">
        <v>2</v>
      </c>
    </row>
    <row r="729" spans="1:11" ht="17.45" customHeight="1">
      <c r="A729" s="44">
        <v>2100407</v>
      </c>
      <c r="B729" s="45" t="s">
        <v>687</v>
      </c>
      <c r="C729" s="53">
        <v>204</v>
      </c>
      <c r="D729" s="35">
        <f t="shared" si="33"/>
        <v>0</v>
      </c>
      <c r="E729" s="53">
        <v>204</v>
      </c>
      <c r="F729" s="35">
        <f t="shared" si="34"/>
        <v>0</v>
      </c>
      <c r="G729" s="53">
        <v>204</v>
      </c>
      <c r="H729" s="35">
        <f t="shared" si="35"/>
        <v>-9</v>
      </c>
      <c r="I729" s="53">
        <v>195</v>
      </c>
    </row>
    <row r="730" spans="1:11" ht="17.45" customHeight="1">
      <c r="A730" s="44">
        <v>2100408</v>
      </c>
      <c r="B730" s="45" t="s">
        <v>688</v>
      </c>
      <c r="C730" s="53">
        <v>2053</v>
      </c>
      <c r="D730" s="35">
        <f t="shared" si="33"/>
        <v>0</v>
      </c>
      <c r="E730" s="53">
        <v>2053</v>
      </c>
      <c r="F730" s="35">
        <f t="shared" si="34"/>
        <v>0</v>
      </c>
      <c r="G730" s="53">
        <v>2053</v>
      </c>
      <c r="H730" s="35">
        <f t="shared" si="35"/>
        <v>-492</v>
      </c>
      <c r="I730" s="53">
        <v>1561</v>
      </c>
    </row>
    <row r="731" spans="1:11" ht="17.45" customHeight="1">
      <c r="A731" s="44">
        <v>2100409</v>
      </c>
      <c r="B731" s="45" t="s">
        <v>689</v>
      </c>
      <c r="C731" s="53">
        <v>505</v>
      </c>
      <c r="D731" s="35">
        <f t="shared" si="33"/>
        <v>0</v>
      </c>
      <c r="E731" s="53">
        <v>505</v>
      </c>
      <c r="F731" s="35">
        <f t="shared" si="34"/>
        <v>0</v>
      </c>
      <c r="G731" s="53">
        <v>505</v>
      </c>
      <c r="H731" s="35">
        <f t="shared" si="35"/>
        <v>167</v>
      </c>
      <c r="I731" s="53">
        <v>672</v>
      </c>
    </row>
    <row r="732" spans="1:11" ht="17.45" customHeight="1">
      <c r="A732" s="44">
        <v>2100410</v>
      </c>
      <c r="B732" s="45" t="s">
        <v>690</v>
      </c>
      <c r="C732" s="53">
        <v>15</v>
      </c>
      <c r="D732" s="35">
        <f t="shared" si="33"/>
        <v>0</v>
      </c>
      <c r="E732" s="53">
        <v>15</v>
      </c>
      <c r="F732" s="35">
        <f t="shared" si="34"/>
        <v>0</v>
      </c>
      <c r="G732" s="53">
        <v>15</v>
      </c>
      <c r="H732" s="35">
        <f t="shared" si="35"/>
        <v>418</v>
      </c>
      <c r="I732" s="53">
        <v>433</v>
      </c>
    </row>
    <row r="733" spans="1:11" ht="17.45" customHeight="1">
      <c r="A733" s="44">
        <v>2100499</v>
      </c>
      <c r="B733" s="45" t="s">
        <v>691</v>
      </c>
      <c r="C733" s="53">
        <v>326</v>
      </c>
      <c r="D733" s="35">
        <f t="shared" si="33"/>
        <v>0</v>
      </c>
      <c r="E733" s="53">
        <v>326</v>
      </c>
      <c r="F733" s="35">
        <f t="shared" si="34"/>
        <v>0</v>
      </c>
      <c r="G733" s="53">
        <v>326</v>
      </c>
      <c r="H733" s="35">
        <f t="shared" si="35"/>
        <v>-314</v>
      </c>
      <c r="I733" s="53">
        <v>12</v>
      </c>
    </row>
    <row r="734" spans="1:11" ht="17.45" customHeight="1">
      <c r="A734" s="47">
        <v>21006</v>
      </c>
      <c r="B734" s="47" t="s">
        <v>692</v>
      </c>
      <c r="C734" s="52">
        <v>100</v>
      </c>
      <c r="D734" s="34">
        <f t="shared" si="33"/>
        <v>0</v>
      </c>
      <c r="E734" s="52">
        <f>SUM(E735:E736)</f>
        <v>100</v>
      </c>
      <c r="F734" s="34">
        <f t="shared" si="34"/>
        <v>0</v>
      </c>
      <c r="G734" s="52">
        <f>SUM(G735:G736)</f>
        <v>100</v>
      </c>
      <c r="H734" s="34">
        <f t="shared" si="35"/>
        <v>-98</v>
      </c>
      <c r="I734" s="52">
        <f>SUM(I735:I736)</f>
        <v>2</v>
      </c>
    </row>
    <row r="735" spans="1:11" ht="17.45" customHeight="1">
      <c r="A735" s="44">
        <v>2100601</v>
      </c>
      <c r="B735" s="45" t="s">
        <v>693</v>
      </c>
      <c r="C735" s="53">
        <v>100</v>
      </c>
      <c r="D735" s="35">
        <f t="shared" si="33"/>
        <v>0</v>
      </c>
      <c r="E735" s="53">
        <v>100</v>
      </c>
      <c r="F735" s="35">
        <f t="shared" si="34"/>
        <v>0</v>
      </c>
      <c r="G735" s="53">
        <v>100</v>
      </c>
      <c r="H735" s="35">
        <f t="shared" si="35"/>
        <v>-98</v>
      </c>
      <c r="I735" s="53">
        <v>2</v>
      </c>
    </row>
    <row r="736" spans="1:11" ht="17.45" hidden="1" customHeight="1">
      <c r="A736" s="44">
        <v>2100699</v>
      </c>
      <c r="B736" s="45" t="s">
        <v>694</v>
      </c>
      <c r="C736" s="54">
        <v>0</v>
      </c>
      <c r="D736" s="35">
        <f t="shared" si="33"/>
        <v>0</v>
      </c>
      <c r="E736" s="54">
        <v>0</v>
      </c>
      <c r="F736" s="35">
        <f t="shared" si="34"/>
        <v>0</v>
      </c>
      <c r="G736" s="54">
        <v>0</v>
      </c>
      <c r="H736" s="35">
        <f t="shared" si="35"/>
        <v>0</v>
      </c>
      <c r="I736" s="54"/>
      <c r="K736">
        <v>2</v>
      </c>
    </row>
    <row r="737" spans="1:11" ht="17.45" customHeight="1">
      <c r="A737" s="47">
        <v>21007</v>
      </c>
      <c r="B737" s="47" t="s">
        <v>695</v>
      </c>
      <c r="C737" s="52">
        <v>5257</v>
      </c>
      <c r="D737" s="34">
        <f t="shared" si="33"/>
        <v>0</v>
      </c>
      <c r="E737" s="52">
        <f>SUM(E738:E740)</f>
        <v>5257</v>
      </c>
      <c r="F737" s="34">
        <f t="shared" si="34"/>
        <v>0</v>
      </c>
      <c r="G737" s="52">
        <f>SUM(G738:G740)</f>
        <v>5257</v>
      </c>
      <c r="H737" s="34">
        <f t="shared" si="35"/>
        <v>-1861</v>
      </c>
      <c r="I737" s="52">
        <f>SUM(I738:I740)</f>
        <v>3396</v>
      </c>
    </row>
    <row r="738" spans="1:11" ht="17.45" customHeight="1">
      <c r="A738" s="44">
        <v>2100716</v>
      </c>
      <c r="B738" s="45" t="s">
        <v>696</v>
      </c>
      <c r="C738" s="53">
        <v>194</v>
      </c>
      <c r="D738" s="35">
        <f t="shared" si="33"/>
        <v>0</v>
      </c>
      <c r="E738" s="53">
        <v>194</v>
      </c>
      <c r="F738" s="35">
        <f t="shared" si="34"/>
        <v>0</v>
      </c>
      <c r="G738" s="53">
        <v>194</v>
      </c>
      <c r="H738" s="35">
        <f t="shared" si="35"/>
        <v>27</v>
      </c>
      <c r="I738" s="53">
        <v>221</v>
      </c>
    </row>
    <row r="739" spans="1:11" ht="17.45" customHeight="1">
      <c r="A739" s="44">
        <v>2100717</v>
      </c>
      <c r="B739" s="45" t="s">
        <v>697</v>
      </c>
      <c r="C739" s="53">
        <v>2867</v>
      </c>
      <c r="D739" s="35">
        <f t="shared" si="33"/>
        <v>0</v>
      </c>
      <c r="E739" s="53">
        <v>2867</v>
      </c>
      <c r="F739" s="35">
        <f t="shared" si="34"/>
        <v>0</v>
      </c>
      <c r="G739" s="53">
        <v>2867</v>
      </c>
      <c r="H739" s="35">
        <f t="shared" si="35"/>
        <v>-809</v>
      </c>
      <c r="I739" s="53">
        <v>2058</v>
      </c>
    </row>
    <row r="740" spans="1:11" ht="17.45" customHeight="1">
      <c r="A740" s="44">
        <v>2100799</v>
      </c>
      <c r="B740" s="45" t="s">
        <v>698</v>
      </c>
      <c r="C740" s="53">
        <v>2196</v>
      </c>
      <c r="D740" s="35">
        <f t="shared" si="33"/>
        <v>0</v>
      </c>
      <c r="E740" s="53">
        <v>2196</v>
      </c>
      <c r="F740" s="35">
        <f t="shared" si="34"/>
        <v>0</v>
      </c>
      <c r="G740" s="53">
        <v>2196</v>
      </c>
      <c r="H740" s="35">
        <f t="shared" si="35"/>
        <v>-1079</v>
      </c>
      <c r="I740" s="53">
        <v>1117</v>
      </c>
    </row>
    <row r="741" spans="1:11" ht="17.45" customHeight="1">
      <c r="A741" s="47">
        <v>21011</v>
      </c>
      <c r="B741" s="47" t="s">
        <v>699</v>
      </c>
      <c r="C741" s="52">
        <v>6587</v>
      </c>
      <c r="D741" s="34">
        <f t="shared" si="33"/>
        <v>0</v>
      </c>
      <c r="E741" s="52">
        <f>E742+E743+E746+E747</f>
        <v>6587</v>
      </c>
      <c r="F741" s="34">
        <f t="shared" si="34"/>
        <v>0</v>
      </c>
      <c r="G741" s="52">
        <f>G742+G743+G746+G747</f>
        <v>6587</v>
      </c>
      <c r="H741" s="34">
        <f t="shared" si="35"/>
        <v>-741</v>
      </c>
      <c r="I741" s="52">
        <f>I742+I743+I746+I747</f>
        <v>5846</v>
      </c>
    </row>
    <row r="742" spans="1:11" ht="17.45" customHeight="1">
      <c r="A742" s="44">
        <v>2101101</v>
      </c>
      <c r="B742" s="45" t="s">
        <v>700</v>
      </c>
      <c r="C742" s="53">
        <v>1028</v>
      </c>
      <c r="D742" s="35">
        <f t="shared" si="33"/>
        <v>0</v>
      </c>
      <c r="E742" s="53">
        <v>1028</v>
      </c>
      <c r="F742" s="35">
        <f t="shared" si="34"/>
        <v>0</v>
      </c>
      <c r="G742" s="53">
        <v>1028</v>
      </c>
      <c r="H742" s="35">
        <f t="shared" si="35"/>
        <v>-275</v>
      </c>
      <c r="I742" s="53">
        <v>753</v>
      </c>
    </row>
    <row r="743" spans="1:11" ht="17.45" customHeight="1">
      <c r="A743" s="44">
        <v>2101102</v>
      </c>
      <c r="B743" s="45" t="s">
        <v>701</v>
      </c>
      <c r="C743" s="53">
        <v>1062</v>
      </c>
      <c r="D743" s="35">
        <f t="shared" si="33"/>
        <v>0</v>
      </c>
      <c r="E743" s="53">
        <f>E744+E745</f>
        <v>1062</v>
      </c>
      <c r="F743" s="35">
        <f t="shared" si="34"/>
        <v>0</v>
      </c>
      <c r="G743" s="53">
        <f>G744+G745</f>
        <v>1062</v>
      </c>
      <c r="H743" s="35">
        <f t="shared" si="35"/>
        <v>-192</v>
      </c>
      <c r="I743" s="53">
        <f>I744+I745</f>
        <v>870</v>
      </c>
    </row>
    <row r="744" spans="1:11" ht="17.45" customHeight="1">
      <c r="A744" s="44">
        <v>210110201</v>
      </c>
      <c r="B744" s="45" t="s">
        <v>702</v>
      </c>
      <c r="C744" s="53">
        <v>810</v>
      </c>
      <c r="D744" s="35">
        <f t="shared" si="33"/>
        <v>0</v>
      </c>
      <c r="E744" s="53">
        <v>810</v>
      </c>
      <c r="F744" s="35">
        <f t="shared" si="34"/>
        <v>0</v>
      </c>
      <c r="G744" s="53">
        <v>810</v>
      </c>
      <c r="H744" s="35">
        <f t="shared" si="35"/>
        <v>-135</v>
      </c>
      <c r="I744" s="53">
        <v>675</v>
      </c>
    </row>
    <row r="745" spans="1:11" ht="17.45" customHeight="1">
      <c r="A745" s="44">
        <v>210110202</v>
      </c>
      <c r="B745" s="45" t="s">
        <v>703</v>
      </c>
      <c r="C745" s="53">
        <v>252</v>
      </c>
      <c r="D745" s="35">
        <f t="shared" si="33"/>
        <v>0</v>
      </c>
      <c r="E745" s="53">
        <v>252</v>
      </c>
      <c r="F745" s="35">
        <f t="shared" si="34"/>
        <v>0</v>
      </c>
      <c r="G745" s="53">
        <v>252</v>
      </c>
      <c r="H745" s="35">
        <f t="shared" si="35"/>
        <v>-57</v>
      </c>
      <c r="I745" s="53">
        <v>195</v>
      </c>
    </row>
    <row r="746" spans="1:11" ht="17.45" customHeight="1">
      <c r="A746" s="44">
        <v>2101103</v>
      </c>
      <c r="B746" s="45" t="s">
        <v>704</v>
      </c>
      <c r="C746" s="53">
        <v>4497</v>
      </c>
      <c r="D746" s="35">
        <f t="shared" si="33"/>
        <v>0</v>
      </c>
      <c r="E746" s="53">
        <v>4497</v>
      </c>
      <c r="F746" s="35">
        <f t="shared" si="34"/>
        <v>0</v>
      </c>
      <c r="G746" s="53">
        <v>4497</v>
      </c>
      <c r="H746" s="35">
        <f t="shared" si="35"/>
        <v>-274</v>
      </c>
      <c r="I746" s="53">
        <v>4223</v>
      </c>
    </row>
    <row r="747" spans="1:11" ht="17.45" hidden="1" customHeight="1">
      <c r="A747" s="44">
        <v>2101199</v>
      </c>
      <c r="B747" s="45" t="s">
        <v>705</v>
      </c>
      <c r="C747" s="53">
        <v>0</v>
      </c>
      <c r="D747" s="35">
        <f t="shared" si="33"/>
        <v>0</v>
      </c>
      <c r="E747" s="53">
        <v>0</v>
      </c>
      <c r="F747" s="35">
        <f t="shared" si="34"/>
        <v>0</v>
      </c>
      <c r="G747" s="53">
        <v>0</v>
      </c>
      <c r="H747" s="35">
        <f t="shared" si="35"/>
        <v>0</v>
      </c>
      <c r="I747" s="53"/>
      <c r="K747">
        <v>2</v>
      </c>
    </row>
    <row r="748" spans="1:11" ht="17.45" customHeight="1">
      <c r="A748" s="47">
        <v>21012</v>
      </c>
      <c r="B748" s="47" t="s">
        <v>706</v>
      </c>
      <c r="C748" s="52">
        <v>2143</v>
      </c>
      <c r="D748" s="34">
        <f t="shared" si="33"/>
        <v>0</v>
      </c>
      <c r="E748" s="52">
        <f>SUM(E749:E751)</f>
        <v>2143</v>
      </c>
      <c r="F748" s="34">
        <f t="shared" si="34"/>
        <v>0</v>
      </c>
      <c r="G748" s="52">
        <f>SUM(G749:G751)</f>
        <v>2143</v>
      </c>
      <c r="H748" s="34">
        <f t="shared" si="35"/>
        <v>3800</v>
      </c>
      <c r="I748" s="52">
        <f>SUM(I749:I751)</f>
        <v>5943</v>
      </c>
    </row>
    <row r="749" spans="1:11" ht="17.45" hidden="1" customHeight="1">
      <c r="A749" s="44">
        <v>2101201</v>
      </c>
      <c r="B749" s="45" t="s">
        <v>707</v>
      </c>
      <c r="C749" s="54">
        <v>0</v>
      </c>
      <c r="D749" s="35">
        <f t="shared" si="33"/>
        <v>0</v>
      </c>
      <c r="E749" s="54">
        <v>0</v>
      </c>
      <c r="F749" s="35">
        <f t="shared" si="34"/>
        <v>0</v>
      </c>
      <c r="G749" s="54">
        <v>0</v>
      </c>
      <c r="H749" s="35">
        <f t="shared" si="35"/>
        <v>0</v>
      </c>
      <c r="I749" s="54"/>
      <c r="K749">
        <v>2</v>
      </c>
    </row>
    <row r="750" spans="1:11" ht="27">
      <c r="A750" s="44">
        <v>2101202</v>
      </c>
      <c r="B750" s="45" t="s">
        <v>708</v>
      </c>
      <c r="C750" s="53">
        <v>2143</v>
      </c>
      <c r="D750" s="35">
        <f t="shared" si="33"/>
        <v>0</v>
      </c>
      <c r="E750" s="53">
        <v>2143</v>
      </c>
      <c r="F750" s="35">
        <f t="shared" si="34"/>
        <v>0</v>
      </c>
      <c r="G750" s="53">
        <v>2143</v>
      </c>
      <c r="H750" s="35">
        <f t="shared" si="35"/>
        <v>3800</v>
      </c>
      <c r="I750" s="53">
        <v>5943</v>
      </c>
    </row>
    <row r="751" spans="1:11" ht="17.45" hidden="1" customHeight="1">
      <c r="A751" s="44">
        <v>2101299</v>
      </c>
      <c r="B751" s="45" t="s">
        <v>709</v>
      </c>
      <c r="C751" s="54">
        <v>0</v>
      </c>
      <c r="D751" s="35">
        <f t="shared" si="33"/>
        <v>0</v>
      </c>
      <c r="E751" s="54">
        <v>0</v>
      </c>
      <c r="F751" s="35">
        <f t="shared" si="34"/>
        <v>0</v>
      </c>
      <c r="G751" s="54">
        <v>0</v>
      </c>
      <c r="H751" s="35">
        <f t="shared" si="35"/>
        <v>0</v>
      </c>
      <c r="I751" s="54"/>
      <c r="K751">
        <v>2</v>
      </c>
    </row>
    <row r="752" spans="1:11" ht="17.45" customHeight="1">
      <c r="A752" s="47">
        <v>21013</v>
      </c>
      <c r="B752" s="47" t="s">
        <v>710</v>
      </c>
      <c r="C752" s="52">
        <v>886</v>
      </c>
      <c r="D752" s="34">
        <f t="shared" si="33"/>
        <v>0</v>
      </c>
      <c r="E752" s="52">
        <f>SUM(E753:E755)</f>
        <v>886</v>
      </c>
      <c r="F752" s="34">
        <f t="shared" si="34"/>
        <v>0</v>
      </c>
      <c r="G752" s="52">
        <f>SUM(G753:G755)</f>
        <v>886</v>
      </c>
      <c r="H752" s="34">
        <f t="shared" si="35"/>
        <v>159</v>
      </c>
      <c r="I752" s="52">
        <f>SUM(I753:I755)</f>
        <v>1045</v>
      </c>
    </row>
    <row r="753" spans="1:11" ht="17.45" customHeight="1">
      <c r="A753" s="44">
        <v>2101301</v>
      </c>
      <c r="B753" s="45" t="s">
        <v>711</v>
      </c>
      <c r="C753" s="53">
        <v>346</v>
      </c>
      <c r="D753" s="35">
        <f t="shared" si="33"/>
        <v>0</v>
      </c>
      <c r="E753" s="53">
        <v>346</v>
      </c>
      <c r="F753" s="35">
        <f t="shared" si="34"/>
        <v>0</v>
      </c>
      <c r="G753" s="53">
        <v>346</v>
      </c>
      <c r="H753" s="35">
        <f t="shared" si="35"/>
        <v>345</v>
      </c>
      <c r="I753" s="53">
        <v>691</v>
      </c>
    </row>
    <row r="754" spans="1:11" ht="17.45" customHeight="1">
      <c r="A754" s="44">
        <v>2101302</v>
      </c>
      <c r="B754" s="45" t="s">
        <v>712</v>
      </c>
      <c r="C754" s="53">
        <v>51</v>
      </c>
      <c r="D754" s="35">
        <f t="shared" si="33"/>
        <v>0</v>
      </c>
      <c r="E754" s="53">
        <v>51</v>
      </c>
      <c r="F754" s="35">
        <f t="shared" si="34"/>
        <v>0</v>
      </c>
      <c r="G754" s="53">
        <v>51</v>
      </c>
      <c r="H754" s="35">
        <f t="shared" si="35"/>
        <v>1</v>
      </c>
      <c r="I754" s="53">
        <v>52</v>
      </c>
    </row>
    <row r="755" spans="1:11" ht="17.45" customHeight="1">
      <c r="A755" s="44">
        <v>2101399</v>
      </c>
      <c r="B755" s="45" t="s">
        <v>713</v>
      </c>
      <c r="C755" s="53">
        <v>489</v>
      </c>
      <c r="D755" s="35">
        <f t="shared" si="33"/>
        <v>0</v>
      </c>
      <c r="E755" s="53">
        <v>489</v>
      </c>
      <c r="F755" s="35">
        <f t="shared" si="34"/>
        <v>0</v>
      </c>
      <c r="G755" s="53">
        <v>489</v>
      </c>
      <c r="H755" s="35">
        <f t="shared" si="35"/>
        <v>-187</v>
      </c>
      <c r="I755" s="53">
        <v>302</v>
      </c>
    </row>
    <row r="756" spans="1:11" ht="17.45" customHeight="1">
      <c r="A756" s="47">
        <v>21014</v>
      </c>
      <c r="B756" s="47" t="s">
        <v>714</v>
      </c>
      <c r="C756" s="52">
        <v>38</v>
      </c>
      <c r="D756" s="34">
        <f t="shared" si="33"/>
        <v>0</v>
      </c>
      <c r="E756" s="52">
        <f>SUM(E757:E758)</f>
        <v>38</v>
      </c>
      <c r="F756" s="34">
        <f t="shared" si="34"/>
        <v>0</v>
      </c>
      <c r="G756" s="52">
        <f>SUM(G757:G758)</f>
        <v>38</v>
      </c>
      <c r="H756" s="34">
        <f t="shared" si="35"/>
        <v>-23</v>
      </c>
      <c r="I756" s="52">
        <f>SUM(I757:I758)</f>
        <v>15</v>
      </c>
    </row>
    <row r="757" spans="1:11" ht="17.45" customHeight="1">
      <c r="A757" s="44">
        <v>2101401</v>
      </c>
      <c r="B757" s="45" t="s">
        <v>715</v>
      </c>
      <c r="C757" s="53">
        <v>38</v>
      </c>
      <c r="D757" s="35">
        <f t="shared" si="33"/>
        <v>0</v>
      </c>
      <c r="E757" s="53">
        <v>38</v>
      </c>
      <c r="F757" s="35">
        <f t="shared" si="34"/>
        <v>0</v>
      </c>
      <c r="G757" s="53">
        <v>38</v>
      </c>
      <c r="H757" s="35">
        <f t="shared" si="35"/>
        <v>-23</v>
      </c>
      <c r="I757" s="53">
        <v>15</v>
      </c>
    </row>
    <row r="758" spans="1:11" ht="17.45" hidden="1" customHeight="1">
      <c r="A758" s="44">
        <v>2101499</v>
      </c>
      <c r="B758" s="45" t="s">
        <v>716</v>
      </c>
      <c r="C758" s="54">
        <v>0</v>
      </c>
      <c r="D758" s="35">
        <f t="shared" si="33"/>
        <v>0</v>
      </c>
      <c r="E758" s="54">
        <v>0</v>
      </c>
      <c r="F758" s="35">
        <f t="shared" si="34"/>
        <v>0</v>
      </c>
      <c r="G758" s="54">
        <v>0</v>
      </c>
      <c r="H758" s="35">
        <f t="shared" si="35"/>
        <v>0</v>
      </c>
      <c r="I758" s="54"/>
      <c r="K758">
        <v>2</v>
      </c>
    </row>
    <row r="759" spans="1:11" ht="17.45" customHeight="1">
      <c r="A759" s="47">
        <v>21015</v>
      </c>
      <c r="B759" s="47" t="s">
        <v>717</v>
      </c>
      <c r="C759" s="55">
        <v>399</v>
      </c>
      <c r="D759" s="34">
        <f t="shared" si="33"/>
        <v>0</v>
      </c>
      <c r="E759" s="55">
        <f>SUM(E760:E767)</f>
        <v>399</v>
      </c>
      <c r="F759" s="34">
        <f t="shared" si="34"/>
        <v>0</v>
      </c>
      <c r="G759" s="55">
        <f>SUM(G760:G767)</f>
        <v>399</v>
      </c>
      <c r="H759" s="34">
        <f t="shared" si="35"/>
        <v>-41</v>
      </c>
      <c r="I759" s="55">
        <f>SUM(I760:I767)</f>
        <v>358</v>
      </c>
    </row>
    <row r="760" spans="1:11" ht="17.45" customHeight="1">
      <c r="A760" s="44">
        <v>2101501</v>
      </c>
      <c r="B760" s="45" t="s">
        <v>165</v>
      </c>
      <c r="C760" s="54">
        <v>282</v>
      </c>
      <c r="D760" s="35">
        <f t="shared" si="33"/>
        <v>0</v>
      </c>
      <c r="E760" s="54">
        <v>282</v>
      </c>
      <c r="F760" s="35">
        <f t="shared" si="34"/>
        <v>0</v>
      </c>
      <c r="G760" s="54">
        <v>282</v>
      </c>
      <c r="H760" s="35">
        <f t="shared" si="35"/>
        <v>-13</v>
      </c>
      <c r="I760" s="54">
        <v>269</v>
      </c>
    </row>
    <row r="761" spans="1:11" ht="17.45" customHeight="1">
      <c r="A761" s="44">
        <v>2101502</v>
      </c>
      <c r="B761" s="45" t="s">
        <v>166</v>
      </c>
      <c r="C761" s="54">
        <v>6</v>
      </c>
      <c r="D761" s="35">
        <f t="shared" si="33"/>
        <v>0</v>
      </c>
      <c r="E761" s="54">
        <v>6</v>
      </c>
      <c r="F761" s="35">
        <f t="shared" si="34"/>
        <v>0</v>
      </c>
      <c r="G761" s="54">
        <v>6</v>
      </c>
      <c r="H761" s="35">
        <f t="shared" si="35"/>
        <v>7</v>
      </c>
      <c r="I761" s="54">
        <v>13</v>
      </c>
    </row>
    <row r="762" spans="1:11" ht="17.45" hidden="1" customHeight="1">
      <c r="A762" s="44">
        <v>2101503</v>
      </c>
      <c r="B762" s="45" t="s">
        <v>167</v>
      </c>
      <c r="C762" s="54">
        <v>0</v>
      </c>
      <c r="D762" s="35">
        <f t="shared" si="33"/>
        <v>0</v>
      </c>
      <c r="E762" s="54">
        <v>0</v>
      </c>
      <c r="F762" s="35">
        <f t="shared" si="34"/>
        <v>0</v>
      </c>
      <c r="G762" s="54">
        <v>0</v>
      </c>
      <c r="H762" s="35">
        <f t="shared" si="35"/>
        <v>0</v>
      </c>
      <c r="I762" s="54">
        <v>0</v>
      </c>
      <c r="K762">
        <v>2</v>
      </c>
    </row>
    <row r="763" spans="1:11" ht="17.45" customHeight="1">
      <c r="A763" s="44">
        <v>2101504</v>
      </c>
      <c r="B763" s="45" t="s">
        <v>206</v>
      </c>
      <c r="C763" s="54">
        <v>85</v>
      </c>
      <c r="D763" s="35">
        <f t="shared" si="33"/>
        <v>0</v>
      </c>
      <c r="E763" s="54">
        <v>85</v>
      </c>
      <c r="F763" s="35">
        <f t="shared" si="34"/>
        <v>0</v>
      </c>
      <c r="G763" s="54">
        <v>85</v>
      </c>
      <c r="H763" s="35">
        <f t="shared" si="35"/>
        <v>-17</v>
      </c>
      <c r="I763" s="54">
        <v>68</v>
      </c>
    </row>
    <row r="764" spans="1:11" ht="17.45" customHeight="1">
      <c r="A764" s="44">
        <v>2101505</v>
      </c>
      <c r="B764" s="45" t="s">
        <v>718</v>
      </c>
      <c r="C764" s="54">
        <v>3</v>
      </c>
      <c r="D764" s="35">
        <f t="shared" si="33"/>
        <v>0</v>
      </c>
      <c r="E764" s="54">
        <v>3</v>
      </c>
      <c r="F764" s="35">
        <f t="shared" si="34"/>
        <v>0</v>
      </c>
      <c r="G764" s="54">
        <v>3</v>
      </c>
      <c r="H764" s="35">
        <f t="shared" si="35"/>
        <v>0</v>
      </c>
      <c r="I764" s="54">
        <v>3</v>
      </c>
    </row>
    <row r="765" spans="1:11" ht="17.45" customHeight="1">
      <c r="A765" s="44">
        <v>2101506</v>
      </c>
      <c r="B765" s="45" t="s">
        <v>719</v>
      </c>
      <c r="C765" s="54">
        <v>23</v>
      </c>
      <c r="D765" s="35">
        <f t="shared" si="33"/>
        <v>0</v>
      </c>
      <c r="E765" s="54">
        <v>23</v>
      </c>
      <c r="F765" s="35">
        <f t="shared" si="34"/>
        <v>0</v>
      </c>
      <c r="G765" s="54">
        <v>23</v>
      </c>
      <c r="H765" s="35">
        <f t="shared" si="35"/>
        <v>-18</v>
      </c>
      <c r="I765" s="54">
        <v>5</v>
      </c>
    </row>
    <row r="766" spans="1:11" ht="17.45" hidden="1" customHeight="1">
      <c r="A766" s="44">
        <v>2101550</v>
      </c>
      <c r="B766" s="45" t="s">
        <v>174</v>
      </c>
      <c r="C766" s="54">
        <v>0</v>
      </c>
      <c r="D766" s="35">
        <f t="shared" si="33"/>
        <v>0</v>
      </c>
      <c r="E766" s="54">
        <v>0</v>
      </c>
      <c r="F766" s="35">
        <f t="shared" si="34"/>
        <v>0</v>
      </c>
      <c r="G766" s="54">
        <v>0</v>
      </c>
      <c r="H766" s="35">
        <f t="shared" si="35"/>
        <v>0</v>
      </c>
      <c r="I766" s="54"/>
      <c r="K766">
        <v>2</v>
      </c>
    </row>
    <row r="767" spans="1:11" ht="17.45" hidden="1" customHeight="1">
      <c r="A767" s="44">
        <v>2101599</v>
      </c>
      <c r="B767" s="45" t="s">
        <v>720</v>
      </c>
      <c r="C767" s="54">
        <v>0</v>
      </c>
      <c r="D767" s="35">
        <f t="shared" si="33"/>
        <v>0</v>
      </c>
      <c r="E767" s="54">
        <v>0</v>
      </c>
      <c r="F767" s="35">
        <f t="shared" si="34"/>
        <v>0</v>
      </c>
      <c r="G767" s="54">
        <v>0</v>
      </c>
      <c r="H767" s="35">
        <f t="shared" si="35"/>
        <v>0</v>
      </c>
      <c r="I767" s="54"/>
      <c r="K767">
        <v>2</v>
      </c>
    </row>
    <row r="768" spans="1:11" ht="17.45" hidden="1" customHeight="1">
      <c r="A768" s="47">
        <v>21016</v>
      </c>
      <c r="B768" s="47" t="s">
        <v>721</v>
      </c>
      <c r="C768" s="52">
        <v>0</v>
      </c>
      <c r="D768" s="34">
        <f t="shared" si="33"/>
        <v>0</v>
      </c>
      <c r="E768" s="52">
        <f>E769</f>
        <v>0</v>
      </c>
      <c r="F768" s="34">
        <f t="shared" si="34"/>
        <v>0</v>
      </c>
      <c r="G768" s="52">
        <f>G769</f>
        <v>0</v>
      </c>
      <c r="H768" s="34">
        <f t="shared" si="35"/>
        <v>0</v>
      </c>
      <c r="I768" s="52">
        <f>I769</f>
        <v>0</v>
      </c>
      <c r="K768">
        <v>2</v>
      </c>
    </row>
    <row r="769" spans="1:11" ht="17.45" hidden="1" customHeight="1">
      <c r="A769" s="44">
        <v>2101601</v>
      </c>
      <c r="B769" s="45" t="s">
        <v>722</v>
      </c>
      <c r="C769" s="53">
        <v>0</v>
      </c>
      <c r="D769" s="35">
        <f t="shared" si="33"/>
        <v>0</v>
      </c>
      <c r="E769" s="53">
        <v>0</v>
      </c>
      <c r="F769" s="35">
        <f t="shared" si="34"/>
        <v>0</v>
      </c>
      <c r="G769" s="53">
        <v>0</v>
      </c>
      <c r="H769" s="35">
        <f t="shared" si="35"/>
        <v>0</v>
      </c>
      <c r="I769" s="53"/>
      <c r="K769">
        <v>2</v>
      </c>
    </row>
    <row r="770" spans="1:11" ht="17.45" customHeight="1">
      <c r="A770" s="47">
        <v>21099</v>
      </c>
      <c r="B770" s="47" t="s">
        <v>723</v>
      </c>
      <c r="C770" s="52">
        <v>341</v>
      </c>
      <c r="D770" s="34">
        <f t="shared" si="33"/>
        <v>0</v>
      </c>
      <c r="E770" s="52">
        <f>E771</f>
        <v>341</v>
      </c>
      <c r="F770" s="34">
        <f t="shared" si="34"/>
        <v>0</v>
      </c>
      <c r="G770" s="52">
        <f>G771</f>
        <v>341</v>
      </c>
      <c r="H770" s="34">
        <f t="shared" si="35"/>
        <v>-24</v>
      </c>
      <c r="I770" s="52">
        <f>I771</f>
        <v>317</v>
      </c>
    </row>
    <row r="771" spans="1:11" ht="17.45" customHeight="1">
      <c r="A771" s="44">
        <v>2109901</v>
      </c>
      <c r="B771" s="45" t="s">
        <v>724</v>
      </c>
      <c r="C771" s="53">
        <v>341</v>
      </c>
      <c r="D771" s="35">
        <f t="shared" si="33"/>
        <v>0</v>
      </c>
      <c r="E771" s="53">
        <v>341</v>
      </c>
      <c r="F771" s="35">
        <f t="shared" si="34"/>
        <v>0</v>
      </c>
      <c r="G771" s="53">
        <v>341</v>
      </c>
      <c r="H771" s="35">
        <f t="shared" si="35"/>
        <v>-24</v>
      </c>
      <c r="I771" s="53">
        <v>317</v>
      </c>
    </row>
    <row r="772" spans="1:11" ht="17.45" customHeight="1">
      <c r="A772" s="47">
        <v>211</v>
      </c>
      <c r="B772" s="47" t="s">
        <v>725</v>
      </c>
      <c r="C772" s="52">
        <v>3794</v>
      </c>
      <c r="D772" s="34">
        <f t="shared" si="33"/>
        <v>0</v>
      </c>
      <c r="E772" s="52">
        <f>E773+E783+E787+E795+E800+E807+E813+E816+E819+E821+E823+E829+E831+E833+E848</f>
        <v>3794</v>
      </c>
      <c r="F772" s="34">
        <f t="shared" si="34"/>
        <v>0</v>
      </c>
      <c r="G772" s="52">
        <f>G773+G783+G787+G795+G800+G807+G813+G816+G819+G821+G823+G829+G831+G833+G848</f>
        <v>3794</v>
      </c>
      <c r="H772" s="34">
        <f t="shared" si="35"/>
        <v>550</v>
      </c>
      <c r="I772" s="52">
        <f>I773+I783+I787+I795+I800+I807+I813+I816+I819+I821+I823+I829+I831+I833+I848</f>
        <v>4344</v>
      </c>
    </row>
    <row r="773" spans="1:11" ht="17.45" customHeight="1">
      <c r="A773" s="47">
        <v>21101</v>
      </c>
      <c r="B773" s="47" t="s">
        <v>726</v>
      </c>
      <c r="C773" s="52">
        <v>825</v>
      </c>
      <c r="D773" s="34">
        <f t="shared" si="33"/>
        <v>0</v>
      </c>
      <c r="E773" s="52">
        <f>SUM(E774:E782)</f>
        <v>825</v>
      </c>
      <c r="F773" s="34">
        <f t="shared" si="34"/>
        <v>0</v>
      </c>
      <c r="G773" s="52">
        <f>SUM(G774:G782)</f>
        <v>825</v>
      </c>
      <c r="H773" s="34">
        <f t="shared" si="35"/>
        <v>334</v>
      </c>
      <c r="I773" s="52">
        <f>SUM(I774:I782)</f>
        <v>1159</v>
      </c>
    </row>
    <row r="774" spans="1:11" ht="17.45" customHeight="1">
      <c r="A774" s="44">
        <v>2110101</v>
      </c>
      <c r="B774" s="45" t="s">
        <v>165</v>
      </c>
      <c r="C774" s="53">
        <v>425</v>
      </c>
      <c r="D774" s="35">
        <f t="shared" si="33"/>
        <v>0</v>
      </c>
      <c r="E774" s="53">
        <v>425</v>
      </c>
      <c r="F774" s="35">
        <f t="shared" si="34"/>
        <v>0</v>
      </c>
      <c r="G774" s="53">
        <v>425</v>
      </c>
      <c r="H774" s="35">
        <f t="shared" si="35"/>
        <v>5</v>
      </c>
      <c r="I774" s="53">
        <v>430</v>
      </c>
    </row>
    <row r="775" spans="1:11" ht="17.45" customHeight="1">
      <c r="A775" s="44">
        <v>2110102</v>
      </c>
      <c r="B775" s="45" t="s">
        <v>166</v>
      </c>
      <c r="C775" s="53">
        <v>60</v>
      </c>
      <c r="D775" s="35">
        <f t="shared" si="33"/>
        <v>0</v>
      </c>
      <c r="E775" s="53">
        <v>60</v>
      </c>
      <c r="F775" s="35">
        <f t="shared" si="34"/>
        <v>0</v>
      </c>
      <c r="G775" s="53">
        <v>60</v>
      </c>
      <c r="H775" s="35">
        <f t="shared" si="35"/>
        <v>9</v>
      </c>
      <c r="I775" s="53">
        <v>69</v>
      </c>
    </row>
    <row r="776" spans="1:11" ht="17.45" customHeight="1">
      <c r="A776" s="44">
        <v>2110103</v>
      </c>
      <c r="B776" s="45" t="s">
        <v>167</v>
      </c>
      <c r="C776" s="53">
        <v>139</v>
      </c>
      <c r="D776" s="35">
        <f t="shared" ref="D776:D839" si="36">E776-C776</f>
        <v>0</v>
      </c>
      <c r="E776" s="53">
        <v>139</v>
      </c>
      <c r="F776" s="35">
        <f t="shared" ref="F776:F839" si="37">G776-E776</f>
        <v>0</v>
      </c>
      <c r="G776" s="53">
        <v>139</v>
      </c>
      <c r="H776" s="35">
        <f t="shared" ref="H776:H839" si="38">I776-G776</f>
        <v>-6</v>
      </c>
      <c r="I776" s="53">
        <v>133</v>
      </c>
    </row>
    <row r="777" spans="1:11" ht="17.45" customHeight="1">
      <c r="A777" s="44">
        <v>2110104</v>
      </c>
      <c r="B777" s="45" t="s">
        <v>727</v>
      </c>
      <c r="C777" s="53">
        <v>15</v>
      </c>
      <c r="D777" s="35">
        <f t="shared" si="36"/>
        <v>0</v>
      </c>
      <c r="E777" s="53">
        <v>15</v>
      </c>
      <c r="F777" s="35">
        <f t="shared" si="37"/>
        <v>0</v>
      </c>
      <c r="G777" s="53">
        <v>15</v>
      </c>
      <c r="H777" s="35">
        <f t="shared" si="38"/>
        <v>0</v>
      </c>
      <c r="I777" s="53">
        <v>15</v>
      </c>
    </row>
    <row r="778" spans="1:11" ht="17.45" hidden="1" customHeight="1">
      <c r="A778" s="44">
        <v>2110105</v>
      </c>
      <c r="B778" s="45" t="s">
        <v>728</v>
      </c>
      <c r="C778" s="53">
        <v>0</v>
      </c>
      <c r="D778" s="35">
        <f t="shared" si="36"/>
        <v>0</v>
      </c>
      <c r="E778" s="53">
        <v>0</v>
      </c>
      <c r="F778" s="35">
        <f t="shared" si="37"/>
        <v>0</v>
      </c>
      <c r="G778" s="53">
        <v>0</v>
      </c>
      <c r="H778" s="35">
        <f t="shared" si="38"/>
        <v>0</v>
      </c>
      <c r="I778" s="53">
        <v>0</v>
      </c>
      <c r="K778">
        <v>2</v>
      </c>
    </row>
    <row r="779" spans="1:11" ht="17.45" hidden="1" customHeight="1">
      <c r="A779" s="44">
        <v>2110106</v>
      </c>
      <c r="B779" s="45" t="s">
        <v>729</v>
      </c>
      <c r="C779" s="53">
        <v>0</v>
      </c>
      <c r="D779" s="35">
        <f t="shared" si="36"/>
        <v>0</v>
      </c>
      <c r="E779" s="53">
        <v>0</v>
      </c>
      <c r="F779" s="35">
        <f t="shared" si="37"/>
        <v>0</v>
      </c>
      <c r="G779" s="53">
        <v>0</v>
      </c>
      <c r="H779" s="35">
        <f t="shared" si="38"/>
        <v>0</v>
      </c>
      <c r="I779" s="53">
        <v>0</v>
      </c>
      <c r="K779">
        <v>2</v>
      </c>
    </row>
    <row r="780" spans="1:11" ht="17.45" customHeight="1">
      <c r="A780" s="44">
        <v>2110107</v>
      </c>
      <c r="B780" s="45" t="s">
        <v>730</v>
      </c>
      <c r="C780" s="53">
        <v>70</v>
      </c>
      <c r="D780" s="35">
        <f t="shared" si="36"/>
        <v>0</v>
      </c>
      <c r="E780" s="53">
        <v>70</v>
      </c>
      <c r="F780" s="35">
        <f t="shared" si="37"/>
        <v>0</v>
      </c>
      <c r="G780" s="53">
        <v>70</v>
      </c>
      <c r="H780" s="35">
        <f t="shared" si="38"/>
        <v>-14</v>
      </c>
      <c r="I780" s="53">
        <v>56</v>
      </c>
    </row>
    <row r="781" spans="1:11" ht="17.45" hidden="1" customHeight="1">
      <c r="A781" s="44">
        <v>2110108</v>
      </c>
      <c r="B781" s="45" t="s">
        <v>731</v>
      </c>
      <c r="C781" s="53">
        <v>0</v>
      </c>
      <c r="D781" s="35">
        <f t="shared" si="36"/>
        <v>0</v>
      </c>
      <c r="E781" s="53">
        <v>0</v>
      </c>
      <c r="F781" s="35">
        <f t="shared" si="37"/>
        <v>0</v>
      </c>
      <c r="G781" s="53">
        <v>0</v>
      </c>
      <c r="H781" s="35">
        <f t="shared" si="38"/>
        <v>0</v>
      </c>
      <c r="I781" s="53">
        <v>0</v>
      </c>
      <c r="K781">
        <v>2</v>
      </c>
    </row>
    <row r="782" spans="1:11" ht="17.45" customHeight="1">
      <c r="A782" s="44">
        <v>2110199</v>
      </c>
      <c r="B782" s="45" t="s">
        <v>732</v>
      </c>
      <c r="C782" s="53">
        <v>116</v>
      </c>
      <c r="D782" s="35">
        <f t="shared" si="36"/>
        <v>0</v>
      </c>
      <c r="E782" s="53">
        <v>116</v>
      </c>
      <c r="F782" s="35">
        <f t="shared" si="37"/>
        <v>0</v>
      </c>
      <c r="G782" s="53">
        <v>116</v>
      </c>
      <c r="H782" s="35">
        <f t="shared" si="38"/>
        <v>340</v>
      </c>
      <c r="I782" s="53">
        <v>456</v>
      </c>
    </row>
    <row r="783" spans="1:11" ht="17.45" customHeight="1">
      <c r="A783" s="47">
        <v>21102</v>
      </c>
      <c r="B783" s="47" t="s">
        <v>733</v>
      </c>
      <c r="C783" s="52">
        <v>945</v>
      </c>
      <c r="D783" s="34">
        <f t="shared" si="36"/>
        <v>0</v>
      </c>
      <c r="E783" s="52">
        <f>SUM(E784:E786)</f>
        <v>945</v>
      </c>
      <c r="F783" s="34">
        <f t="shared" si="37"/>
        <v>0</v>
      </c>
      <c r="G783" s="52">
        <f>SUM(G784:G786)</f>
        <v>945</v>
      </c>
      <c r="H783" s="34">
        <f t="shared" si="38"/>
        <v>-237</v>
      </c>
      <c r="I783" s="52">
        <f>SUM(I784:I786)</f>
        <v>708</v>
      </c>
    </row>
    <row r="784" spans="1:11" ht="17.45" customHeight="1">
      <c r="A784" s="44">
        <v>2110203</v>
      </c>
      <c r="B784" s="45" t="s">
        <v>734</v>
      </c>
      <c r="C784" s="53">
        <v>107</v>
      </c>
      <c r="D784" s="35">
        <f t="shared" si="36"/>
        <v>0</v>
      </c>
      <c r="E784" s="53">
        <v>107</v>
      </c>
      <c r="F784" s="35">
        <f t="shared" si="37"/>
        <v>0</v>
      </c>
      <c r="G784" s="53">
        <v>107</v>
      </c>
      <c r="H784" s="35">
        <f t="shared" si="38"/>
        <v>-45</v>
      </c>
      <c r="I784" s="53">
        <v>62</v>
      </c>
    </row>
    <row r="785" spans="1:11" ht="17.45" hidden="1" customHeight="1">
      <c r="A785" s="44">
        <v>2110204</v>
      </c>
      <c r="B785" s="45" t="s">
        <v>735</v>
      </c>
      <c r="C785" s="54">
        <v>0</v>
      </c>
      <c r="D785" s="35">
        <f t="shared" si="36"/>
        <v>0</v>
      </c>
      <c r="E785" s="54">
        <v>0</v>
      </c>
      <c r="F785" s="35">
        <f t="shared" si="37"/>
        <v>0</v>
      </c>
      <c r="G785" s="54">
        <v>0</v>
      </c>
      <c r="H785" s="35">
        <f t="shared" si="38"/>
        <v>0</v>
      </c>
      <c r="I785" s="54">
        <v>0</v>
      </c>
      <c r="K785">
        <v>2</v>
      </c>
    </row>
    <row r="786" spans="1:11" ht="17.45" customHeight="1">
      <c r="A786" s="44">
        <v>2110299</v>
      </c>
      <c r="B786" s="45" t="s">
        <v>736</v>
      </c>
      <c r="C786" s="53">
        <v>838</v>
      </c>
      <c r="D786" s="35">
        <f t="shared" si="36"/>
        <v>0</v>
      </c>
      <c r="E786" s="53">
        <v>838</v>
      </c>
      <c r="F786" s="35">
        <f t="shared" si="37"/>
        <v>0</v>
      </c>
      <c r="G786" s="53">
        <v>838</v>
      </c>
      <c r="H786" s="35">
        <f t="shared" si="38"/>
        <v>-192</v>
      </c>
      <c r="I786" s="53">
        <v>646</v>
      </c>
    </row>
    <row r="787" spans="1:11" ht="17.45" customHeight="1">
      <c r="A787" s="47">
        <v>21103</v>
      </c>
      <c r="B787" s="47" t="s">
        <v>737</v>
      </c>
      <c r="C787" s="52">
        <v>1692</v>
      </c>
      <c r="D787" s="34">
        <f t="shared" si="36"/>
        <v>0</v>
      </c>
      <c r="E787" s="52">
        <f>SUM(E788:E794)</f>
        <v>1692</v>
      </c>
      <c r="F787" s="34">
        <f t="shared" si="37"/>
        <v>0</v>
      </c>
      <c r="G787" s="52">
        <f>SUM(G788:G794)</f>
        <v>1692</v>
      </c>
      <c r="H787" s="34">
        <f t="shared" si="38"/>
        <v>156</v>
      </c>
      <c r="I787" s="52">
        <f>SUM(I788:I794)</f>
        <v>1848</v>
      </c>
    </row>
    <row r="788" spans="1:11" ht="17.45" customHeight="1">
      <c r="A788" s="44">
        <v>2110301</v>
      </c>
      <c r="B788" s="45" t="s">
        <v>738</v>
      </c>
      <c r="C788" s="53">
        <v>106</v>
      </c>
      <c r="D788" s="35">
        <f t="shared" si="36"/>
        <v>0</v>
      </c>
      <c r="E788" s="53">
        <v>106</v>
      </c>
      <c r="F788" s="35">
        <f t="shared" si="37"/>
        <v>0</v>
      </c>
      <c r="G788" s="53">
        <v>106</v>
      </c>
      <c r="H788" s="35">
        <f t="shared" si="38"/>
        <v>29</v>
      </c>
      <c r="I788" s="53">
        <v>135</v>
      </c>
    </row>
    <row r="789" spans="1:11" ht="17.45" customHeight="1">
      <c r="A789" s="44">
        <v>2110302</v>
      </c>
      <c r="B789" s="45" t="s">
        <v>739</v>
      </c>
      <c r="C789" s="53">
        <v>789</v>
      </c>
      <c r="D789" s="35">
        <f t="shared" si="36"/>
        <v>0</v>
      </c>
      <c r="E789" s="53">
        <v>789</v>
      </c>
      <c r="F789" s="35">
        <f t="shared" si="37"/>
        <v>0</v>
      </c>
      <c r="G789" s="53">
        <v>789</v>
      </c>
      <c r="H789" s="35">
        <f t="shared" si="38"/>
        <v>314</v>
      </c>
      <c r="I789" s="53">
        <v>1103</v>
      </c>
    </row>
    <row r="790" spans="1:11" ht="17.45" hidden="1" customHeight="1">
      <c r="A790" s="44">
        <v>2110303</v>
      </c>
      <c r="B790" s="45" t="s">
        <v>740</v>
      </c>
      <c r="C790" s="53">
        <v>0</v>
      </c>
      <c r="D790" s="35">
        <f t="shared" si="36"/>
        <v>0</v>
      </c>
      <c r="E790" s="53">
        <v>0</v>
      </c>
      <c r="F790" s="35">
        <f t="shared" si="37"/>
        <v>0</v>
      </c>
      <c r="G790" s="53">
        <v>0</v>
      </c>
      <c r="H790" s="35">
        <f t="shared" si="38"/>
        <v>0</v>
      </c>
      <c r="I790" s="53">
        <v>0</v>
      </c>
      <c r="K790">
        <v>2</v>
      </c>
    </row>
    <row r="791" spans="1:11" ht="17.45" customHeight="1">
      <c r="A791" s="44">
        <v>2110304</v>
      </c>
      <c r="B791" s="45" t="s">
        <v>741</v>
      </c>
      <c r="C791" s="53">
        <v>277</v>
      </c>
      <c r="D791" s="35">
        <f t="shared" si="36"/>
        <v>0</v>
      </c>
      <c r="E791" s="53">
        <v>277</v>
      </c>
      <c r="F791" s="35">
        <f t="shared" si="37"/>
        <v>0</v>
      </c>
      <c r="G791" s="53">
        <v>277</v>
      </c>
      <c r="H791" s="35">
        <f t="shared" si="38"/>
        <v>-7</v>
      </c>
      <c r="I791" s="53">
        <v>270</v>
      </c>
    </row>
    <row r="792" spans="1:11" ht="17.45" hidden="1" customHeight="1">
      <c r="A792" s="44">
        <v>2110305</v>
      </c>
      <c r="B792" s="45" t="s">
        <v>742</v>
      </c>
      <c r="C792" s="53">
        <v>0</v>
      </c>
      <c r="D792" s="35">
        <f t="shared" si="36"/>
        <v>0</v>
      </c>
      <c r="E792" s="53">
        <v>0</v>
      </c>
      <c r="F792" s="35">
        <f t="shared" si="37"/>
        <v>0</v>
      </c>
      <c r="G792" s="53">
        <v>0</v>
      </c>
      <c r="H792" s="35">
        <f t="shared" si="38"/>
        <v>0</v>
      </c>
      <c r="I792" s="53">
        <v>0</v>
      </c>
      <c r="K792">
        <v>2</v>
      </c>
    </row>
    <row r="793" spans="1:11" ht="17.45" hidden="1" customHeight="1">
      <c r="A793" s="44">
        <v>2110306</v>
      </c>
      <c r="B793" s="45" t="s">
        <v>743</v>
      </c>
      <c r="C793" s="53">
        <v>0</v>
      </c>
      <c r="D793" s="35">
        <f t="shared" si="36"/>
        <v>0</v>
      </c>
      <c r="E793" s="53">
        <v>0</v>
      </c>
      <c r="F793" s="35">
        <f t="shared" si="37"/>
        <v>0</v>
      </c>
      <c r="G793" s="53">
        <v>0</v>
      </c>
      <c r="H793" s="35">
        <f t="shared" si="38"/>
        <v>0</v>
      </c>
      <c r="I793" s="53">
        <v>0</v>
      </c>
      <c r="K793">
        <v>2</v>
      </c>
    </row>
    <row r="794" spans="1:11" ht="17.45" customHeight="1">
      <c r="A794" s="44">
        <v>2110399</v>
      </c>
      <c r="B794" s="45" t="s">
        <v>744</v>
      </c>
      <c r="C794" s="53">
        <v>520</v>
      </c>
      <c r="D794" s="35">
        <f t="shared" si="36"/>
        <v>0</v>
      </c>
      <c r="E794" s="53">
        <v>520</v>
      </c>
      <c r="F794" s="35">
        <f t="shared" si="37"/>
        <v>0</v>
      </c>
      <c r="G794" s="53">
        <v>520</v>
      </c>
      <c r="H794" s="35">
        <f t="shared" si="38"/>
        <v>-180</v>
      </c>
      <c r="I794" s="53">
        <v>340</v>
      </c>
    </row>
    <row r="795" spans="1:11" ht="17.45" customHeight="1">
      <c r="A795" s="47">
        <v>21104</v>
      </c>
      <c r="B795" s="47" t="s">
        <v>745</v>
      </c>
      <c r="C795" s="52">
        <v>0</v>
      </c>
      <c r="D795" s="34">
        <f t="shared" si="36"/>
        <v>0</v>
      </c>
      <c r="E795" s="52">
        <f>SUM(E796:E799)</f>
        <v>0</v>
      </c>
      <c r="F795" s="34">
        <f t="shared" si="37"/>
        <v>0</v>
      </c>
      <c r="G795" s="52">
        <f>SUM(G796:G799)</f>
        <v>0</v>
      </c>
      <c r="H795" s="34">
        <f t="shared" si="38"/>
        <v>32</v>
      </c>
      <c r="I795" s="52">
        <f>SUM(I796:I799)</f>
        <v>32</v>
      </c>
    </row>
    <row r="796" spans="1:11" ht="17.45" hidden="1" customHeight="1">
      <c r="A796" s="44">
        <v>2110401</v>
      </c>
      <c r="B796" s="45" t="s">
        <v>746</v>
      </c>
      <c r="C796" s="54">
        <v>0</v>
      </c>
      <c r="D796" s="35">
        <f t="shared" si="36"/>
        <v>0</v>
      </c>
      <c r="E796" s="54">
        <v>0</v>
      </c>
      <c r="F796" s="35">
        <f t="shared" si="37"/>
        <v>0</v>
      </c>
      <c r="G796" s="54">
        <v>0</v>
      </c>
      <c r="H796" s="35">
        <f t="shared" si="38"/>
        <v>0</v>
      </c>
      <c r="I796" s="54"/>
      <c r="K796">
        <v>2</v>
      </c>
    </row>
    <row r="797" spans="1:11" ht="17.45" customHeight="1">
      <c r="A797" s="44">
        <v>2110402</v>
      </c>
      <c r="B797" s="45" t="s">
        <v>747</v>
      </c>
      <c r="C797" s="53">
        <v>0</v>
      </c>
      <c r="D797" s="35">
        <f t="shared" si="36"/>
        <v>0</v>
      </c>
      <c r="E797" s="53">
        <v>0</v>
      </c>
      <c r="F797" s="35">
        <f t="shared" si="37"/>
        <v>0</v>
      </c>
      <c r="G797" s="53">
        <v>0</v>
      </c>
      <c r="H797" s="35">
        <f t="shared" si="38"/>
        <v>32</v>
      </c>
      <c r="I797" s="53">
        <v>32</v>
      </c>
    </row>
    <row r="798" spans="1:11" ht="17.45" hidden="1" customHeight="1">
      <c r="A798" s="44">
        <v>2110404</v>
      </c>
      <c r="B798" s="45" t="s">
        <v>748</v>
      </c>
      <c r="C798" s="54">
        <v>0</v>
      </c>
      <c r="D798" s="35">
        <f t="shared" si="36"/>
        <v>0</v>
      </c>
      <c r="E798" s="54">
        <v>0</v>
      </c>
      <c r="F798" s="35">
        <f t="shared" si="37"/>
        <v>0</v>
      </c>
      <c r="G798" s="54">
        <v>0</v>
      </c>
      <c r="H798" s="35">
        <f t="shared" si="38"/>
        <v>0</v>
      </c>
      <c r="I798" s="54"/>
      <c r="K798">
        <v>2</v>
      </c>
    </row>
    <row r="799" spans="1:11" ht="17.45" hidden="1" customHeight="1">
      <c r="A799" s="44">
        <v>2110499</v>
      </c>
      <c r="B799" s="45" t="s">
        <v>749</v>
      </c>
      <c r="C799" s="54">
        <v>0</v>
      </c>
      <c r="D799" s="35">
        <f t="shared" si="36"/>
        <v>0</v>
      </c>
      <c r="E799" s="54">
        <v>0</v>
      </c>
      <c r="F799" s="35">
        <f t="shared" si="37"/>
        <v>0</v>
      </c>
      <c r="G799" s="54">
        <v>0</v>
      </c>
      <c r="H799" s="35">
        <f t="shared" si="38"/>
        <v>0</v>
      </c>
      <c r="I799" s="54"/>
      <c r="K799">
        <v>2</v>
      </c>
    </row>
    <row r="800" spans="1:11" ht="17.45" hidden="1" customHeight="1">
      <c r="A800" s="47">
        <v>21105</v>
      </c>
      <c r="B800" s="47" t="s">
        <v>750</v>
      </c>
      <c r="C800" s="55">
        <v>0</v>
      </c>
      <c r="D800" s="34">
        <f t="shared" si="36"/>
        <v>0</v>
      </c>
      <c r="E800" s="55">
        <f>SUM(E801:E806)</f>
        <v>0</v>
      </c>
      <c r="F800" s="34">
        <f t="shared" si="37"/>
        <v>0</v>
      </c>
      <c r="G800" s="55">
        <f>SUM(G801:G806)</f>
        <v>0</v>
      </c>
      <c r="H800" s="34">
        <f t="shared" si="38"/>
        <v>0</v>
      </c>
      <c r="I800" s="55">
        <f>SUM(I801:I806)</f>
        <v>0</v>
      </c>
      <c r="K800">
        <v>2</v>
      </c>
    </row>
    <row r="801" spans="1:11" ht="17.45" hidden="1" customHeight="1">
      <c r="A801" s="44">
        <v>2110501</v>
      </c>
      <c r="B801" s="45" t="s">
        <v>751</v>
      </c>
      <c r="C801" s="54">
        <v>0</v>
      </c>
      <c r="D801" s="35">
        <f t="shared" si="36"/>
        <v>0</v>
      </c>
      <c r="E801" s="54">
        <v>0</v>
      </c>
      <c r="F801" s="35">
        <f t="shared" si="37"/>
        <v>0</v>
      </c>
      <c r="G801" s="54">
        <v>0</v>
      </c>
      <c r="H801" s="35">
        <f t="shared" si="38"/>
        <v>0</v>
      </c>
      <c r="I801" s="54"/>
      <c r="K801">
        <v>2</v>
      </c>
    </row>
    <row r="802" spans="1:11" ht="17.45" hidden="1" customHeight="1">
      <c r="A802" s="44">
        <v>2110502</v>
      </c>
      <c r="B802" s="45" t="s">
        <v>752</v>
      </c>
      <c r="C802" s="54">
        <v>0</v>
      </c>
      <c r="D802" s="35">
        <f t="shared" si="36"/>
        <v>0</v>
      </c>
      <c r="E802" s="54">
        <v>0</v>
      </c>
      <c r="F802" s="35">
        <f t="shared" si="37"/>
        <v>0</v>
      </c>
      <c r="G802" s="54">
        <v>0</v>
      </c>
      <c r="H802" s="35">
        <f t="shared" si="38"/>
        <v>0</v>
      </c>
      <c r="I802" s="54"/>
      <c r="K802">
        <v>2</v>
      </c>
    </row>
    <row r="803" spans="1:11" ht="17.45" hidden="1" customHeight="1">
      <c r="A803" s="44">
        <v>2110503</v>
      </c>
      <c r="B803" s="45" t="s">
        <v>753</v>
      </c>
      <c r="C803" s="54">
        <v>0</v>
      </c>
      <c r="D803" s="35">
        <f t="shared" si="36"/>
        <v>0</v>
      </c>
      <c r="E803" s="54">
        <v>0</v>
      </c>
      <c r="F803" s="35">
        <f t="shared" si="37"/>
        <v>0</v>
      </c>
      <c r="G803" s="54">
        <v>0</v>
      </c>
      <c r="H803" s="35">
        <f t="shared" si="38"/>
        <v>0</v>
      </c>
      <c r="I803" s="54"/>
      <c r="K803">
        <v>2</v>
      </c>
    </row>
    <row r="804" spans="1:11" ht="17.45" hidden="1" customHeight="1">
      <c r="A804" s="44">
        <v>2110506</v>
      </c>
      <c r="B804" s="45" t="s">
        <v>754</v>
      </c>
      <c r="C804" s="54">
        <v>0</v>
      </c>
      <c r="D804" s="35">
        <f t="shared" si="36"/>
        <v>0</v>
      </c>
      <c r="E804" s="54">
        <v>0</v>
      </c>
      <c r="F804" s="35">
        <f t="shared" si="37"/>
        <v>0</v>
      </c>
      <c r="G804" s="54">
        <v>0</v>
      </c>
      <c r="H804" s="35">
        <f t="shared" si="38"/>
        <v>0</v>
      </c>
      <c r="I804" s="54"/>
      <c r="K804">
        <v>2</v>
      </c>
    </row>
    <row r="805" spans="1:11" ht="17.45" hidden="1" customHeight="1">
      <c r="A805" s="44">
        <v>2110507</v>
      </c>
      <c r="B805" s="45" t="s">
        <v>755</v>
      </c>
      <c r="C805" s="54">
        <v>0</v>
      </c>
      <c r="D805" s="35">
        <f t="shared" si="36"/>
        <v>0</v>
      </c>
      <c r="E805" s="54">
        <v>0</v>
      </c>
      <c r="F805" s="35">
        <f t="shared" si="37"/>
        <v>0</v>
      </c>
      <c r="G805" s="54">
        <v>0</v>
      </c>
      <c r="H805" s="35">
        <f t="shared" si="38"/>
        <v>0</v>
      </c>
      <c r="I805" s="54"/>
      <c r="K805">
        <v>2</v>
      </c>
    </row>
    <row r="806" spans="1:11" ht="17.45" hidden="1" customHeight="1">
      <c r="A806" s="44">
        <v>2110599</v>
      </c>
      <c r="B806" s="45" t="s">
        <v>756</v>
      </c>
      <c r="C806" s="54">
        <v>0</v>
      </c>
      <c r="D806" s="35">
        <f t="shared" si="36"/>
        <v>0</v>
      </c>
      <c r="E806" s="54">
        <v>0</v>
      </c>
      <c r="F806" s="35">
        <f t="shared" si="37"/>
        <v>0</v>
      </c>
      <c r="G806" s="54">
        <v>0</v>
      </c>
      <c r="H806" s="35">
        <f t="shared" si="38"/>
        <v>0</v>
      </c>
      <c r="I806" s="54"/>
      <c r="K806">
        <v>2</v>
      </c>
    </row>
    <row r="807" spans="1:11" ht="17.45" hidden="1" customHeight="1">
      <c r="A807" s="47">
        <v>21106</v>
      </c>
      <c r="B807" s="47" t="s">
        <v>757</v>
      </c>
      <c r="C807" s="55">
        <v>0</v>
      </c>
      <c r="D807" s="34">
        <f t="shared" si="36"/>
        <v>0</v>
      </c>
      <c r="E807" s="55">
        <f>SUM(E808:E812)</f>
        <v>0</v>
      </c>
      <c r="F807" s="34">
        <f t="shared" si="37"/>
        <v>0</v>
      </c>
      <c r="G807" s="55">
        <f>SUM(G808:G812)</f>
        <v>0</v>
      </c>
      <c r="H807" s="34">
        <f t="shared" si="38"/>
        <v>0</v>
      </c>
      <c r="I807" s="55">
        <f>SUM(I808:I812)</f>
        <v>0</v>
      </c>
      <c r="K807">
        <v>2</v>
      </c>
    </row>
    <row r="808" spans="1:11" ht="17.45" hidden="1" customHeight="1">
      <c r="A808" s="44">
        <v>2110602</v>
      </c>
      <c r="B808" s="45" t="s">
        <v>758</v>
      </c>
      <c r="C808" s="54">
        <v>0</v>
      </c>
      <c r="D808" s="35">
        <f t="shared" si="36"/>
        <v>0</v>
      </c>
      <c r="E808" s="54">
        <v>0</v>
      </c>
      <c r="F808" s="35">
        <f t="shared" si="37"/>
        <v>0</v>
      </c>
      <c r="G808" s="54">
        <v>0</v>
      </c>
      <c r="H808" s="35">
        <f t="shared" si="38"/>
        <v>0</v>
      </c>
      <c r="I808" s="54"/>
      <c r="K808">
        <v>2</v>
      </c>
    </row>
    <row r="809" spans="1:11" ht="17.45" hidden="1" customHeight="1">
      <c r="A809" s="44">
        <v>2110603</v>
      </c>
      <c r="B809" s="45" t="s">
        <v>759</v>
      </c>
      <c r="C809" s="54">
        <v>0</v>
      </c>
      <c r="D809" s="35">
        <f t="shared" si="36"/>
        <v>0</v>
      </c>
      <c r="E809" s="54">
        <v>0</v>
      </c>
      <c r="F809" s="35">
        <f t="shared" si="37"/>
        <v>0</v>
      </c>
      <c r="G809" s="54">
        <v>0</v>
      </c>
      <c r="H809" s="35">
        <f t="shared" si="38"/>
        <v>0</v>
      </c>
      <c r="I809" s="54"/>
      <c r="K809">
        <v>2</v>
      </c>
    </row>
    <row r="810" spans="1:11" ht="17.45" hidden="1" customHeight="1">
      <c r="A810" s="44">
        <v>2110604</v>
      </c>
      <c r="B810" s="45" t="s">
        <v>760</v>
      </c>
      <c r="C810" s="54">
        <v>0</v>
      </c>
      <c r="D810" s="35">
        <f t="shared" si="36"/>
        <v>0</v>
      </c>
      <c r="E810" s="54">
        <v>0</v>
      </c>
      <c r="F810" s="35">
        <f t="shared" si="37"/>
        <v>0</v>
      </c>
      <c r="G810" s="54">
        <v>0</v>
      </c>
      <c r="H810" s="35">
        <f t="shared" si="38"/>
        <v>0</v>
      </c>
      <c r="I810" s="54"/>
      <c r="K810">
        <v>2</v>
      </c>
    </row>
    <row r="811" spans="1:11" ht="17.45" hidden="1" customHeight="1">
      <c r="A811" s="44">
        <v>2110605</v>
      </c>
      <c r="B811" s="45" t="s">
        <v>761</v>
      </c>
      <c r="C811" s="54">
        <v>0</v>
      </c>
      <c r="D811" s="35">
        <f t="shared" si="36"/>
        <v>0</v>
      </c>
      <c r="E811" s="54">
        <v>0</v>
      </c>
      <c r="F811" s="35">
        <f t="shared" si="37"/>
        <v>0</v>
      </c>
      <c r="G811" s="54">
        <v>0</v>
      </c>
      <c r="H811" s="35">
        <f t="shared" si="38"/>
        <v>0</v>
      </c>
      <c r="I811" s="54"/>
      <c r="K811">
        <v>2</v>
      </c>
    </row>
    <row r="812" spans="1:11" ht="17.45" hidden="1" customHeight="1">
      <c r="A812" s="44">
        <v>2110699</v>
      </c>
      <c r="B812" s="45" t="s">
        <v>762</v>
      </c>
      <c r="C812" s="54">
        <v>0</v>
      </c>
      <c r="D812" s="35">
        <f t="shared" si="36"/>
        <v>0</v>
      </c>
      <c r="E812" s="54">
        <v>0</v>
      </c>
      <c r="F812" s="35">
        <f t="shared" si="37"/>
        <v>0</v>
      </c>
      <c r="G812" s="54">
        <v>0</v>
      </c>
      <c r="H812" s="35">
        <f t="shared" si="38"/>
        <v>0</v>
      </c>
      <c r="I812" s="54"/>
      <c r="K812">
        <v>2</v>
      </c>
    </row>
    <row r="813" spans="1:11" ht="17.45" hidden="1" customHeight="1">
      <c r="A813" s="47">
        <v>21107</v>
      </c>
      <c r="B813" s="47" t="s">
        <v>763</v>
      </c>
      <c r="C813" s="55">
        <v>0</v>
      </c>
      <c r="D813" s="34">
        <f t="shared" si="36"/>
        <v>0</v>
      </c>
      <c r="E813" s="55">
        <f>SUM(E814:E815)</f>
        <v>0</v>
      </c>
      <c r="F813" s="34">
        <f t="shared" si="37"/>
        <v>0</v>
      </c>
      <c r="G813" s="55">
        <f>SUM(G814:G815)</f>
        <v>0</v>
      </c>
      <c r="H813" s="34">
        <f t="shared" si="38"/>
        <v>0</v>
      </c>
      <c r="I813" s="55">
        <f>SUM(I814:I815)</f>
        <v>0</v>
      </c>
      <c r="K813">
        <v>2</v>
      </c>
    </row>
    <row r="814" spans="1:11" ht="17.45" hidden="1" customHeight="1">
      <c r="A814" s="44">
        <v>2110704</v>
      </c>
      <c r="B814" s="45" t="s">
        <v>764</v>
      </c>
      <c r="C814" s="54">
        <v>0</v>
      </c>
      <c r="D814" s="35">
        <f t="shared" si="36"/>
        <v>0</v>
      </c>
      <c r="E814" s="54">
        <v>0</v>
      </c>
      <c r="F814" s="35">
        <f t="shared" si="37"/>
        <v>0</v>
      </c>
      <c r="G814" s="54">
        <v>0</v>
      </c>
      <c r="H814" s="35">
        <f t="shared" si="38"/>
        <v>0</v>
      </c>
      <c r="I814" s="54"/>
      <c r="K814">
        <v>2</v>
      </c>
    </row>
    <row r="815" spans="1:11" ht="17.45" hidden="1" customHeight="1">
      <c r="A815" s="44">
        <v>2110799</v>
      </c>
      <c r="B815" s="45" t="s">
        <v>765</v>
      </c>
      <c r="C815" s="54">
        <v>0</v>
      </c>
      <c r="D815" s="35">
        <f t="shared" si="36"/>
        <v>0</v>
      </c>
      <c r="E815" s="54">
        <v>0</v>
      </c>
      <c r="F815" s="35">
        <f t="shared" si="37"/>
        <v>0</v>
      </c>
      <c r="G815" s="54">
        <v>0</v>
      </c>
      <c r="H815" s="35">
        <f t="shared" si="38"/>
        <v>0</v>
      </c>
      <c r="I815" s="54"/>
      <c r="K815">
        <v>2</v>
      </c>
    </row>
    <row r="816" spans="1:11" ht="17.45" hidden="1" customHeight="1">
      <c r="A816" s="47">
        <v>21108</v>
      </c>
      <c r="B816" s="47" t="s">
        <v>766</v>
      </c>
      <c r="C816" s="55">
        <v>0</v>
      </c>
      <c r="D816" s="34">
        <f t="shared" si="36"/>
        <v>0</v>
      </c>
      <c r="E816" s="55">
        <f>SUM(E817:E818)</f>
        <v>0</v>
      </c>
      <c r="F816" s="34">
        <f t="shared" si="37"/>
        <v>0</v>
      </c>
      <c r="G816" s="55">
        <f>SUM(G817:G818)</f>
        <v>0</v>
      </c>
      <c r="H816" s="34">
        <f t="shared" si="38"/>
        <v>0</v>
      </c>
      <c r="I816" s="55">
        <f>SUM(I817:I818)</f>
        <v>0</v>
      </c>
      <c r="K816">
        <v>2</v>
      </c>
    </row>
    <row r="817" spans="1:11" ht="17.45" hidden="1" customHeight="1">
      <c r="A817" s="44">
        <v>2110804</v>
      </c>
      <c r="B817" s="45" t="s">
        <v>767</v>
      </c>
      <c r="C817" s="54">
        <v>0</v>
      </c>
      <c r="D817" s="35">
        <f t="shared" si="36"/>
        <v>0</v>
      </c>
      <c r="E817" s="54">
        <v>0</v>
      </c>
      <c r="F817" s="35">
        <f t="shared" si="37"/>
        <v>0</v>
      </c>
      <c r="G817" s="54">
        <v>0</v>
      </c>
      <c r="H817" s="35">
        <f t="shared" si="38"/>
        <v>0</v>
      </c>
      <c r="I817" s="54"/>
      <c r="K817">
        <v>2</v>
      </c>
    </row>
    <row r="818" spans="1:11" ht="17.45" hidden="1" customHeight="1">
      <c r="A818" s="44">
        <v>2110899</v>
      </c>
      <c r="B818" s="45" t="s">
        <v>768</v>
      </c>
      <c r="C818" s="54">
        <v>0</v>
      </c>
      <c r="D818" s="35">
        <f t="shared" si="36"/>
        <v>0</v>
      </c>
      <c r="E818" s="54">
        <v>0</v>
      </c>
      <c r="F818" s="35">
        <f t="shared" si="37"/>
        <v>0</v>
      </c>
      <c r="G818" s="54">
        <v>0</v>
      </c>
      <c r="H818" s="35">
        <f t="shared" si="38"/>
        <v>0</v>
      </c>
      <c r="I818" s="54"/>
      <c r="K818">
        <v>2</v>
      </c>
    </row>
    <row r="819" spans="1:11" ht="17.45" hidden="1" customHeight="1">
      <c r="A819" s="47">
        <v>21109</v>
      </c>
      <c r="B819" s="47" t="s">
        <v>769</v>
      </c>
      <c r="C819" s="55">
        <v>0</v>
      </c>
      <c r="D819" s="34">
        <f t="shared" si="36"/>
        <v>0</v>
      </c>
      <c r="E819" s="55">
        <f>E820</f>
        <v>0</v>
      </c>
      <c r="F819" s="34">
        <f t="shared" si="37"/>
        <v>0</v>
      </c>
      <c r="G819" s="55">
        <f>G820</f>
        <v>0</v>
      </c>
      <c r="H819" s="34">
        <f t="shared" si="38"/>
        <v>0</v>
      </c>
      <c r="I819" s="55">
        <f>I820</f>
        <v>0</v>
      </c>
      <c r="K819">
        <v>2</v>
      </c>
    </row>
    <row r="820" spans="1:11" ht="17.45" hidden="1" customHeight="1">
      <c r="A820" s="44">
        <v>2110901</v>
      </c>
      <c r="B820" s="45" t="s">
        <v>770</v>
      </c>
      <c r="C820" s="54">
        <v>0</v>
      </c>
      <c r="D820" s="35">
        <f t="shared" si="36"/>
        <v>0</v>
      </c>
      <c r="E820" s="54">
        <v>0</v>
      </c>
      <c r="F820" s="35">
        <f t="shared" si="37"/>
        <v>0</v>
      </c>
      <c r="G820" s="54">
        <v>0</v>
      </c>
      <c r="H820" s="35">
        <f t="shared" si="38"/>
        <v>0</v>
      </c>
      <c r="I820" s="54"/>
      <c r="K820">
        <v>2</v>
      </c>
    </row>
    <row r="821" spans="1:11" ht="17.45" customHeight="1">
      <c r="A821" s="47">
        <v>21110</v>
      </c>
      <c r="B821" s="47" t="s">
        <v>771</v>
      </c>
      <c r="C821" s="52">
        <v>26</v>
      </c>
      <c r="D821" s="34">
        <f t="shared" si="36"/>
        <v>0</v>
      </c>
      <c r="E821" s="52">
        <f>E822</f>
        <v>26</v>
      </c>
      <c r="F821" s="34">
        <f t="shared" si="37"/>
        <v>0</v>
      </c>
      <c r="G821" s="52">
        <f>G822</f>
        <v>26</v>
      </c>
      <c r="H821" s="34">
        <f t="shared" si="38"/>
        <v>5</v>
      </c>
      <c r="I821" s="52">
        <f>I822</f>
        <v>31</v>
      </c>
    </row>
    <row r="822" spans="1:11" ht="17.45" customHeight="1">
      <c r="A822" s="44">
        <v>2111001</v>
      </c>
      <c r="B822" s="45" t="s">
        <v>772</v>
      </c>
      <c r="C822" s="53">
        <v>26</v>
      </c>
      <c r="D822" s="35">
        <f t="shared" si="36"/>
        <v>0</v>
      </c>
      <c r="E822" s="53">
        <v>26</v>
      </c>
      <c r="F822" s="35">
        <f t="shared" si="37"/>
        <v>0</v>
      </c>
      <c r="G822" s="53">
        <v>26</v>
      </c>
      <c r="H822" s="35">
        <f t="shared" si="38"/>
        <v>5</v>
      </c>
      <c r="I822" s="53">
        <v>31</v>
      </c>
    </row>
    <row r="823" spans="1:11" ht="17.45" customHeight="1">
      <c r="A823" s="47">
        <v>21111</v>
      </c>
      <c r="B823" s="47" t="s">
        <v>773</v>
      </c>
      <c r="C823" s="52">
        <v>306</v>
      </c>
      <c r="D823" s="34">
        <f t="shared" si="36"/>
        <v>0</v>
      </c>
      <c r="E823" s="52">
        <f>SUM(E824:E830)</f>
        <v>306</v>
      </c>
      <c r="F823" s="34">
        <f t="shared" si="37"/>
        <v>0</v>
      </c>
      <c r="G823" s="52">
        <f>SUM(G824:G830)</f>
        <v>306</v>
      </c>
      <c r="H823" s="34">
        <f t="shared" si="38"/>
        <v>-59</v>
      </c>
      <c r="I823" s="52">
        <f>SUM(I824:I830)</f>
        <v>247</v>
      </c>
    </row>
    <row r="824" spans="1:11" ht="17.45" customHeight="1">
      <c r="A824" s="44">
        <v>2111101</v>
      </c>
      <c r="B824" s="45" t="s">
        <v>774</v>
      </c>
      <c r="C824" s="53">
        <v>16</v>
      </c>
      <c r="D824" s="35">
        <f t="shared" si="36"/>
        <v>0</v>
      </c>
      <c r="E824" s="53">
        <v>16</v>
      </c>
      <c r="F824" s="35">
        <f t="shared" si="37"/>
        <v>0</v>
      </c>
      <c r="G824" s="53">
        <v>16</v>
      </c>
      <c r="H824" s="35">
        <f t="shared" si="38"/>
        <v>-4</v>
      </c>
      <c r="I824" s="53">
        <v>12</v>
      </c>
    </row>
    <row r="825" spans="1:11" ht="17.45" customHeight="1">
      <c r="A825" s="44">
        <v>2111102</v>
      </c>
      <c r="B825" s="45" t="s">
        <v>775</v>
      </c>
      <c r="C825" s="53">
        <v>257</v>
      </c>
      <c r="D825" s="35">
        <f t="shared" si="36"/>
        <v>0</v>
      </c>
      <c r="E825" s="53">
        <v>257</v>
      </c>
      <c r="F825" s="35">
        <f t="shared" si="37"/>
        <v>0</v>
      </c>
      <c r="G825" s="53">
        <v>257</v>
      </c>
      <c r="H825" s="35">
        <f t="shared" si="38"/>
        <v>-61</v>
      </c>
      <c r="I825" s="53">
        <v>196</v>
      </c>
    </row>
    <row r="826" spans="1:11" ht="17.45" customHeight="1">
      <c r="A826" s="44">
        <v>2111103</v>
      </c>
      <c r="B826" s="45" t="s">
        <v>776</v>
      </c>
      <c r="C826" s="53">
        <v>3</v>
      </c>
      <c r="D826" s="35">
        <f t="shared" si="36"/>
        <v>0</v>
      </c>
      <c r="E826" s="53">
        <v>3</v>
      </c>
      <c r="F826" s="35">
        <f t="shared" si="37"/>
        <v>0</v>
      </c>
      <c r="G826" s="53">
        <v>3</v>
      </c>
      <c r="H826" s="35">
        <f t="shared" si="38"/>
        <v>26</v>
      </c>
      <c r="I826" s="53">
        <v>29</v>
      </c>
    </row>
    <row r="827" spans="1:11" ht="17.45" customHeight="1">
      <c r="A827" s="44">
        <v>2111104</v>
      </c>
      <c r="B827" s="45" t="s">
        <v>777</v>
      </c>
      <c r="C827" s="53">
        <v>20</v>
      </c>
      <c r="D827" s="35">
        <f t="shared" si="36"/>
        <v>0</v>
      </c>
      <c r="E827" s="53">
        <v>20</v>
      </c>
      <c r="F827" s="35">
        <f t="shared" si="37"/>
        <v>0</v>
      </c>
      <c r="G827" s="53">
        <v>20</v>
      </c>
      <c r="H827" s="35">
        <f t="shared" si="38"/>
        <v>-20</v>
      </c>
      <c r="I827" s="35">
        <v>0</v>
      </c>
    </row>
    <row r="828" spans="1:11" ht="17.45" customHeight="1">
      <c r="A828" s="44">
        <v>2111199</v>
      </c>
      <c r="B828" s="45" t="s">
        <v>778</v>
      </c>
      <c r="C828" s="53">
        <v>10</v>
      </c>
      <c r="D828" s="35">
        <f t="shared" si="36"/>
        <v>0</v>
      </c>
      <c r="E828" s="53">
        <v>10</v>
      </c>
      <c r="F828" s="35">
        <f t="shared" si="37"/>
        <v>0</v>
      </c>
      <c r="G828" s="53">
        <v>10</v>
      </c>
      <c r="H828" s="35">
        <f t="shared" si="38"/>
        <v>0</v>
      </c>
      <c r="I828" s="53">
        <v>10</v>
      </c>
    </row>
    <row r="829" spans="1:11" ht="17.45" hidden="1" customHeight="1">
      <c r="A829" s="44">
        <v>21112</v>
      </c>
      <c r="B829" s="47" t="s">
        <v>779</v>
      </c>
      <c r="C829" s="54">
        <v>0</v>
      </c>
      <c r="D829" s="35">
        <f t="shared" si="36"/>
        <v>0</v>
      </c>
      <c r="E829" s="54">
        <v>0</v>
      </c>
      <c r="F829" s="35">
        <f t="shared" si="37"/>
        <v>0</v>
      </c>
      <c r="G829" s="54">
        <v>0</v>
      </c>
      <c r="H829" s="35">
        <f t="shared" si="38"/>
        <v>0</v>
      </c>
      <c r="I829" s="54"/>
      <c r="K829">
        <v>2</v>
      </c>
    </row>
    <row r="830" spans="1:11" ht="17.45" hidden="1" customHeight="1">
      <c r="A830" s="44">
        <v>2111201</v>
      </c>
      <c r="B830" s="45" t="s">
        <v>780</v>
      </c>
      <c r="C830" s="54">
        <v>0</v>
      </c>
      <c r="D830" s="35">
        <f t="shared" si="36"/>
        <v>0</v>
      </c>
      <c r="E830" s="54">
        <v>0</v>
      </c>
      <c r="F830" s="35">
        <f t="shared" si="37"/>
        <v>0</v>
      </c>
      <c r="G830" s="54">
        <v>0</v>
      </c>
      <c r="H830" s="35">
        <f t="shared" si="38"/>
        <v>0</v>
      </c>
      <c r="I830" s="54"/>
      <c r="K830">
        <v>2</v>
      </c>
    </row>
    <row r="831" spans="1:11" ht="17.45" customHeight="1">
      <c r="A831" s="47">
        <v>21113</v>
      </c>
      <c r="B831" s="47" t="s">
        <v>781</v>
      </c>
      <c r="C831" s="52">
        <v>0</v>
      </c>
      <c r="D831" s="34">
        <f t="shared" si="36"/>
        <v>0</v>
      </c>
      <c r="E831" s="52">
        <f>E832</f>
        <v>0</v>
      </c>
      <c r="F831" s="34">
        <f t="shared" si="37"/>
        <v>0</v>
      </c>
      <c r="G831" s="52">
        <f>G832</f>
        <v>0</v>
      </c>
      <c r="H831" s="34">
        <f t="shared" si="38"/>
        <v>105</v>
      </c>
      <c r="I831" s="52">
        <f>I832</f>
        <v>105</v>
      </c>
    </row>
    <row r="832" spans="1:11" ht="17.45" customHeight="1">
      <c r="A832" s="44">
        <v>2111301</v>
      </c>
      <c r="B832" s="45" t="s">
        <v>782</v>
      </c>
      <c r="C832" s="53">
        <v>0</v>
      </c>
      <c r="D832" s="35">
        <f t="shared" si="36"/>
        <v>0</v>
      </c>
      <c r="E832" s="53">
        <v>0</v>
      </c>
      <c r="F832" s="35">
        <f t="shared" si="37"/>
        <v>0</v>
      </c>
      <c r="G832" s="53">
        <v>0</v>
      </c>
      <c r="H832" s="35">
        <f t="shared" si="38"/>
        <v>105</v>
      </c>
      <c r="I832" s="53">
        <v>105</v>
      </c>
    </row>
    <row r="833" spans="1:11" ht="17.45" hidden="1" customHeight="1">
      <c r="A833" s="47">
        <v>21114</v>
      </c>
      <c r="B833" s="47" t="s">
        <v>783</v>
      </c>
      <c r="C833" s="55">
        <v>0</v>
      </c>
      <c r="D833" s="34">
        <f t="shared" si="36"/>
        <v>0</v>
      </c>
      <c r="E833" s="55">
        <f>SUM(E834:E847)</f>
        <v>0</v>
      </c>
      <c r="F833" s="34">
        <f t="shared" si="37"/>
        <v>0</v>
      </c>
      <c r="G833" s="55">
        <f>SUM(G834:G847)</f>
        <v>0</v>
      </c>
      <c r="H833" s="34">
        <f t="shared" si="38"/>
        <v>0</v>
      </c>
      <c r="I833" s="55">
        <f>SUM(I834:I847)</f>
        <v>0</v>
      </c>
      <c r="K833">
        <v>2</v>
      </c>
    </row>
    <row r="834" spans="1:11" ht="17.45" hidden="1" customHeight="1">
      <c r="A834" s="44">
        <v>2111401</v>
      </c>
      <c r="B834" s="45" t="s">
        <v>165</v>
      </c>
      <c r="C834" s="54">
        <v>0</v>
      </c>
      <c r="D834" s="35">
        <f t="shared" si="36"/>
        <v>0</v>
      </c>
      <c r="E834" s="54">
        <v>0</v>
      </c>
      <c r="F834" s="35">
        <f t="shared" si="37"/>
        <v>0</v>
      </c>
      <c r="G834" s="54">
        <v>0</v>
      </c>
      <c r="H834" s="35">
        <f t="shared" si="38"/>
        <v>0</v>
      </c>
      <c r="I834" s="54"/>
      <c r="K834">
        <v>2</v>
      </c>
    </row>
    <row r="835" spans="1:11" ht="17.45" hidden="1" customHeight="1">
      <c r="A835" s="44">
        <v>2111402</v>
      </c>
      <c r="B835" s="45" t="s">
        <v>166</v>
      </c>
      <c r="C835" s="54">
        <v>0</v>
      </c>
      <c r="D835" s="35">
        <f t="shared" si="36"/>
        <v>0</v>
      </c>
      <c r="E835" s="54">
        <v>0</v>
      </c>
      <c r="F835" s="35">
        <f t="shared" si="37"/>
        <v>0</v>
      </c>
      <c r="G835" s="54">
        <v>0</v>
      </c>
      <c r="H835" s="35">
        <f t="shared" si="38"/>
        <v>0</v>
      </c>
      <c r="I835" s="54"/>
      <c r="K835">
        <v>2</v>
      </c>
    </row>
    <row r="836" spans="1:11" ht="17.45" hidden="1" customHeight="1">
      <c r="A836" s="44">
        <v>2111403</v>
      </c>
      <c r="B836" s="45" t="s">
        <v>167</v>
      </c>
      <c r="C836" s="54">
        <v>0</v>
      </c>
      <c r="D836" s="35">
        <f t="shared" si="36"/>
        <v>0</v>
      </c>
      <c r="E836" s="54">
        <v>0</v>
      </c>
      <c r="F836" s="35">
        <f t="shared" si="37"/>
        <v>0</v>
      </c>
      <c r="G836" s="54">
        <v>0</v>
      </c>
      <c r="H836" s="35">
        <f t="shared" si="38"/>
        <v>0</v>
      </c>
      <c r="I836" s="54"/>
      <c r="K836">
        <v>2</v>
      </c>
    </row>
    <row r="837" spans="1:11" ht="17.45" hidden="1" customHeight="1">
      <c r="A837" s="44">
        <v>2111404</v>
      </c>
      <c r="B837" s="45" t="s">
        <v>784</v>
      </c>
      <c r="C837" s="54">
        <v>0</v>
      </c>
      <c r="D837" s="35">
        <f t="shared" si="36"/>
        <v>0</v>
      </c>
      <c r="E837" s="54">
        <v>0</v>
      </c>
      <c r="F837" s="35">
        <f t="shared" si="37"/>
        <v>0</v>
      </c>
      <c r="G837" s="54">
        <v>0</v>
      </c>
      <c r="H837" s="35">
        <f t="shared" si="38"/>
        <v>0</v>
      </c>
      <c r="I837" s="54"/>
      <c r="K837">
        <v>2</v>
      </c>
    </row>
    <row r="838" spans="1:11" ht="17.45" hidden="1" customHeight="1">
      <c r="A838" s="44">
        <v>2111405</v>
      </c>
      <c r="B838" s="45" t="s">
        <v>785</v>
      </c>
      <c r="C838" s="54">
        <v>0</v>
      </c>
      <c r="D838" s="35">
        <f t="shared" si="36"/>
        <v>0</v>
      </c>
      <c r="E838" s="54">
        <v>0</v>
      </c>
      <c r="F838" s="35">
        <f t="shared" si="37"/>
        <v>0</v>
      </c>
      <c r="G838" s="54">
        <v>0</v>
      </c>
      <c r="H838" s="35">
        <f t="shared" si="38"/>
        <v>0</v>
      </c>
      <c r="I838" s="54"/>
      <c r="K838">
        <v>2</v>
      </c>
    </row>
    <row r="839" spans="1:11" ht="17.45" hidden="1" customHeight="1">
      <c r="A839" s="44">
        <v>2111406</v>
      </c>
      <c r="B839" s="45" t="s">
        <v>786</v>
      </c>
      <c r="C839" s="54">
        <v>0</v>
      </c>
      <c r="D839" s="35">
        <f t="shared" si="36"/>
        <v>0</v>
      </c>
      <c r="E839" s="54">
        <v>0</v>
      </c>
      <c r="F839" s="35">
        <f t="shared" si="37"/>
        <v>0</v>
      </c>
      <c r="G839" s="54">
        <v>0</v>
      </c>
      <c r="H839" s="35">
        <f t="shared" si="38"/>
        <v>0</v>
      </c>
      <c r="I839" s="54"/>
      <c r="K839">
        <v>2</v>
      </c>
    </row>
    <row r="840" spans="1:11" ht="17.45" hidden="1" customHeight="1">
      <c r="A840" s="44">
        <v>2111407</v>
      </c>
      <c r="B840" s="45" t="s">
        <v>787</v>
      </c>
      <c r="C840" s="54">
        <v>0</v>
      </c>
      <c r="D840" s="35">
        <f t="shared" ref="D840:D903" si="39">E840-C840</f>
        <v>0</v>
      </c>
      <c r="E840" s="54">
        <v>0</v>
      </c>
      <c r="F840" s="35">
        <f t="shared" ref="F840:F903" si="40">G840-E840</f>
        <v>0</v>
      </c>
      <c r="G840" s="54">
        <v>0</v>
      </c>
      <c r="H840" s="35">
        <f t="shared" ref="H840:H903" si="41">I840-G840</f>
        <v>0</v>
      </c>
      <c r="I840" s="54"/>
      <c r="K840">
        <v>2</v>
      </c>
    </row>
    <row r="841" spans="1:11" ht="17.45" hidden="1" customHeight="1">
      <c r="A841" s="44">
        <v>2111408</v>
      </c>
      <c r="B841" s="45" t="s">
        <v>788</v>
      </c>
      <c r="C841" s="54">
        <v>0</v>
      </c>
      <c r="D841" s="35">
        <f t="shared" si="39"/>
        <v>0</v>
      </c>
      <c r="E841" s="54">
        <v>0</v>
      </c>
      <c r="F841" s="35">
        <f t="shared" si="40"/>
        <v>0</v>
      </c>
      <c r="G841" s="54">
        <v>0</v>
      </c>
      <c r="H841" s="35">
        <f t="shared" si="41"/>
        <v>0</v>
      </c>
      <c r="I841" s="54"/>
      <c r="K841">
        <v>2</v>
      </c>
    </row>
    <row r="842" spans="1:11" ht="17.45" hidden="1" customHeight="1">
      <c r="A842" s="44">
        <v>2111409</v>
      </c>
      <c r="B842" s="45" t="s">
        <v>789</v>
      </c>
      <c r="C842" s="54">
        <v>0</v>
      </c>
      <c r="D842" s="35">
        <f t="shared" si="39"/>
        <v>0</v>
      </c>
      <c r="E842" s="54">
        <v>0</v>
      </c>
      <c r="F842" s="35">
        <f t="shared" si="40"/>
        <v>0</v>
      </c>
      <c r="G842" s="54">
        <v>0</v>
      </c>
      <c r="H842" s="35">
        <f t="shared" si="41"/>
        <v>0</v>
      </c>
      <c r="I842" s="54"/>
      <c r="K842">
        <v>2</v>
      </c>
    </row>
    <row r="843" spans="1:11" ht="17.45" hidden="1" customHeight="1">
      <c r="A843" s="44">
        <v>2111410</v>
      </c>
      <c r="B843" s="45" t="s">
        <v>790</v>
      </c>
      <c r="C843" s="54">
        <v>0</v>
      </c>
      <c r="D843" s="35">
        <f t="shared" si="39"/>
        <v>0</v>
      </c>
      <c r="E843" s="54">
        <v>0</v>
      </c>
      <c r="F843" s="35">
        <f t="shared" si="40"/>
        <v>0</v>
      </c>
      <c r="G843" s="54">
        <v>0</v>
      </c>
      <c r="H843" s="35">
        <f t="shared" si="41"/>
        <v>0</v>
      </c>
      <c r="I843" s="54"/>
      <c r="K843">
        <v>2</v>
      </c>
    </row>
    <row r="844" spans="1:11" ht="17.45" hidden="1" customHeight="1">
      <c r="A844" s="44">
        <v>2111411</v>
      </c>
      <c r="B844" s="45" t="s">
        <v>206</v>
      </c>
      <c r="C844" s="54">
        <v>0</v>
      </c>
      <c r="D844" s="35">
        <f t="shared" si="39"/>
        <v>0</v>
      </c>
      <c r="E844" s="54">
        <v>0</v>
      </c>
      <c r="F844" s="35">
        <f t="shared" si="40"/>
        <v>0</v>
      </c>
      <c r="G844" s="54">
        <v>0</v>
      </c>
      <c r="H844" s="35">
        <f t="shared" si="41"/>
        <v>0</v>
      </c>
      <c r="I844" s="54"/>
      <c r="K844">
        <v>2</v>
      </c>
    </row>
    <row r="845" spans="1:11" ht="17.45" hidden="1" customHeight="1">
      <c r="A845" s="44">
        <v>2111413</v>
      </c>
      <c r="B845" s="45" t="s">
        <v>791</v>
      </c>
      <c r="C845" s="54">
        <v>0</v>
      </c>
      <c r="D845" s="35">
        <f t="shared" si="39"/>
        <v>0</v>
      </c>
      <c r="E845" s="54">
        <v>0</v>
      </c>
      <c r="F845" s="35">
        <f t="shared" si="40"/>
        <v>0</v>
      </c>
      <c r="G845" s="54">
        <v>0</v>
      </c>
      <c r="H845" s="35">
        <f t="shared" si="41"/>
        <v>0</v>
      </c>
      <c r="I845" s="54"/>
      <c r="K845">
        <v>2</v>
      </c>
    </row>
    <row r="846" spans="1:11" ht="17.45" hidden="1" customHeight="1">
      <c r="A846" s="44">
        <v>2111450</v>
      </c>
      <c r="B846" s="45" t="s">
        <v>174</v>
      </c>
      <c r="C846" s="54">
        <v>0</v>
      </c>
      <c r="D846" s="35">
        <f t="shared" si="39"/>
        <v>0</v>
      </c>
      <c r="E846" s="54">
        <v>0</v>
      </c>
      <c r="F846" s="35">
        <f t="shared" si="40"/>
        <v>0</v>
      </c>
      <c r="G846" s="54">
        <v>0</v>
      </c>
      <c r="H846" s="35">
        <f t="shared" si="41"/>
        <v>0</v>
      </c>
      <c r="I846" s="54"/>
      <c r="K846">
        <v>2</v>
      </c>
    </row>
    <row r="847" spans="1:11" ht="17.45" hidden="1" customHeight="1">
      <c r="A847" s="44">
        <v>2111499</v>
      </c>
      <c r="B847" s="45" t="s">
        <v>792</v>
      </c>
      <c r="C847" s="54">
        <v>0</v>
      </c>
      <c r="D847" s="35">
        <f t="shared" si="39"/>
        <v>0</v>
      </c>
      <c r="E847" s="54">
        <v>0</v>
      </c>
      <c r="F847" s="35">
        <f t="shared" si="40"/>
        <v>0</v>
      </c>
      <c r="G847" s="54">
        <v>0</v>
      </c>
      <c r="H847" s="35">
        <f t="shared" si="41"/>
        <v>0</v>
      </c>
      <c r="I847" s="54"/>
      <c r="K847">
        <v>2</v>
      </c>
    </row>
    <row r="848" spans="1:11" ht="17.45" customHeight="1">
      <c r="A848" s="47">
        <v>21199</v>
      </c>
      <c r="B848" s="47" t="s">
        <v>793</v>
      </c>
      <c r="C848" s="52">
        <v>0</v>
      </c>
      <c r="D848" s="34">
        <f t="shared" si="39"/>
        <v>0</v>
      </c>
      <c r="E848" s="52">
        <f>E849</f>
        <v>0</v>
      </c>
      <c r="F848" s="34">
        <f t="shared" si="40"/>
        <v>0</v>
      </c>
      <c r="G848" s="52">
        <f>G849</f>
        <v>0</v>
      </c>
      <c r="H848" s="34">
        <f t="shared" si="41"/>
        <v>214</v>
      </c>
      <c r="I848" s="52">
        <f>I849</f>
        <v>214</v>
      </c>
    </row>
    <row r="849" spans="1:11" ht="17.45" customHeight="1">
      <c r="A849" s="44">
        <v>2119901</v>
      </c>
      <c r="B849" s="45" t="s">
        <v>794</v>
      </c>
      <c r="C849" s="53">
        <v>0</v>
      </c>
      <c r="D849" s="35">
        <f t="shared" si="39"/>
        <v>0</v>
      </c>
      <c r="E849" s="53">
        <v>0</v>
      </c>
      <c r="F849" s="35">
        <f t="shared" si="40"/>
        <v>0</v>
      </c>
      <c r="G849" s="53">
        <v>0</v>
      </c>
      <c r="H849" s="35">
        <f t="shared" si="41"/>
        <v>214</v>
      </c>
      <c r="I849" s="53">
        <v>214</v>
      </c>
    </row>
    <row r="850" spans="1:11" ht="17.45" customHeight="1">
      <c r="A850" s="47">
        <v>212</v>
      </c>
      <c r="B850" s="47" t="s">
        <v>795</v>
      </c>
      <c r="C850" s="52">
        <v>17000</v>
      </c>
      <c r="D850" s="34">
        <f t="shared" si="39"/>
        <v>0</v>
      </c>
      <c r="E850" s="52">
        <f>E851+E862+E864+E867+E869+E871</f>
        <v>17000</v>
      </c>
      <c r="F850" s="34">
        <f t="shared" si="40"/>
        <v>1633</v>
      </c>
      <c r="G850" s="52">
        <f>G851+G862+G864+G867+G869+G871</f>
        <v>18633</v>
      </c>
      <c r="H850" s="34">
        <f t="shared" si="41"/>
        <v>-2042</v>
      </c>
      <c r="I850" s="52">
        <f>I851+I862+I864+I867+I869+I871</f>
        <v>16591</v>
      </c>
    </row>
    <row r="851" spans="1:11" ht="17.45" customHeight="1">
      <c r="A851" s="47">
        <v>21201</v>
      </c>
      <c r="B851" s="47" t="s">
        <v>796</v>
      </c>
      <c r="C851" s="52">
        <v>7240</v>
      </c>
      <c r="D851" s="34">
        <f t="shared" si="39"/>
        <v>0</v>
      </c>
      <c r="E851" s="52">
        <f>SUM(E852:E861)</f>
        <v>7240</v>
      </c>
      <c r="F851" s="34">
        <f t="shared" si="40"/>
        <v>0</v>
      </c>
      <c r="G851" s="52">
        <f>SUM(G852:G861)</f>
        <v>7240</v>
      </c>
      <c r="H851" s="34">
        <f t="shared" si="41"/>
        <v>-166</v>
      </c>
      <c r="I851" s="52">
        <f>SUM(I852:I861)</f>
        <v>7074</v>
      </c>
    </row>
    <row r="852" spans="1:11" ht="17.45" customHeight="1">
      <c r="A852" s="44">
        <v>2120101</v>
      </c>
      <c r="B852" s="45" t="s">
        <v>165</v>
      </c>
      <c r="C852" s="53">
        <v>1022</v>
      </c>
      <c r="D852" s="35">
        <f t="shared" si="39"/>
        <v>0</v>
      </c>
      <c r="E852" s="53">
        <v>1022</v>
      </c>
      <c r="F852" s="35">
        <f t="shared" si="40"/>
        <v>0</v>
      </c>
      <c r="G852" s="53">
        <v>1022</v>
      </c>
      <c r="H852" s="35">
        <f t="shared" si="41"/>
        <v>76</v>
      </c>
      <c r="I852" s="53">
        <v>1098</v>
      </c>
    </row>
    <row r="853" spans="1:11" ht="17.45" customHeight="1">
      <c r="A853" s="44">
        <v>2120102</v>
      </c>
      <c r="B853" s="45" t="s">
        <v>166</v>
      </c>
      <c r="C853" s="53">
        <v>311</v>
      </c>
      <c r="D853" s="35">
        <f t="shared" si="39"/>
        <v>0</v>
      </c>
      <c r="E853" s="53">
        <v>311</v>
      </c>
      <c r="F853" s="35">
        <f t="shared" si="40"/>
        <v>0</v>
      </c>
      <c r="G853" s="53">
        <v>311</v>
      </c>
      <c r="H853" s="35">
        <f t="shared" si="41"/>
        <v>-138</v>
      </c>
      <c r="I853" s="53">
        <v>173</v>
      </c>
    </row>
    <row r="854" spans="1:11" ht="17.45" customHeight="1">
      <c r="A854" s="44">
        <v>2120103</v>
      </c>
      <c r="B854" s="45" t="s">
        <v>167</v>
      </c>
      <c r="C854" s="53">
        <v>862</v>
      </c>
      <c r="D854" s="35">
        <f t="shared" si="39"/>
        <v>0</v>
      </c>
      <c r="E854" s="53">
        <v>862</v>
      </c>
      <c r="F854" s="35">
        <f t="shared" si="40"/>
        <v>0</v>
      </c>
      <c r="G854" s="53">
        <v>862</v>
      </c>
      <c r="H854" s="35">
        <f t="shared" si="41"/>
        <v>43</v>
      </c>
      <c r="I854" s="53">
        <v>905</v>
      </c>
    </row>
    <row r="855" spans="1:11" ht="17.45" customHeight="1">
      <c r="A855" s="44">
        <v>2120104</v>
      </c>
      <c r="B855" s="45" t="s">
        <v>797</v>
      </c>
      <c r="C855" s="53">
        <v>800</v>
      </c>
      <c r="D855" s="35">
        <f t="shared" si="39"/>
        <v>0</v>
      </c>
      <c r="E855" s="53">
        <v>800</v>
      </c>
      <c r="F855" s="35">
        <f t="shared" si="40"/>
        <v>0</v>
      </c>
      <c r="G855" s="53">
        <v>800</v>
      </c>
      <c r="H855" s="35">
        <f t="shared" si="41"/>
        <v>47</v>
      </c>
      <c r="I855" s="53">
        <v>847</v>
      </c>
    </row>
    <row r="856" spans="1:11" ht="17.45" hidden="1" customHeight="1">
      <c r="A856" s="44">
        <v>2120105</v>
      </c>
      <c r="B856" s="45" t="s">
        <v>798</v>
      </c>
      <c r="C856" s="53">
        <v>0</v>
      </c>
      <c r="D856" s="35">
        <f t="shared" si="39"/>
        <v>0</v>
      </c>
      <c r="E856" s="53">
        <v>0</v>
      </c>
      <c r="F856" s="35">
        <f t="shared" si="40"/>
        <v>0</v>
      </c>
      <c r="G856" s="53">
        <v>0</v>
      </c>
      <c r="H856" s="35">
        <f t="shared" si="41"/>
        <v>0</v>
      </c>
      <c r="I856" s="53">
        <v>0</v>
      </c>
      <c r="K856">
        <v>2</v>
      </c>
    </row>
    <row r="857" spans="1:11" ht="17.45" customHeight="1">
      <c r="A857" s="44">
        <v>2120106</v>
      </c>
      <c r="B857" s="45" t="s">
        <v>799</v>
      </c>
      <c r="C857" s="53">
        <v>4162</v>
      </c>
      <c r="D857" s="35">
        <f t="shared" si="39"/>
        <v>0</v>
      </c>
      <c r="E857" s="53">
        <v>4162</v>
      </c>
      <c r="F857" s="35">
        <f t="shared" si="40"/>
        <v>0</v>
      </c>
      <c r="G857" s="53">
        <v>4162</v>
      </c>
      <c r="H857" s="35">
        <f t="shared" si="41"/>
        <v>-200</v>
      </c>
      <c r="I857" s="53">
        <v>3962</v>
      </c>
    </row>
    <row r="858" spans="1:11" ht="17.45" hidden="1" customHeight="1">
      <c r="A858" s="44">
        <v>2120107</v>
      </c>
      <c r="B858" s="45" t="s">
        <v>800</v>
      </c>
      <c r="C858" s="53">
        <v>0</v>
      </c>
      <c r="D858" s="35">
        <f t="shared" si="39"/>
        <v>0</v>
      </c>
      <c r="E858" s="53">
        <v>0</v>
      </c>
      <c r="F858" s="35">
        <f t="shared" si="40"/>
        <v>0</v>
      </c>
      <c r="G858" s="53">
        <v>0</v>
      </c>
      <c r="H858" s="35">
        <f t="shared" si="41"/>
        <v>0</v>
      </c>
      <c r="I858" s="53">
        <v>0</v>
      </c>
      <c r="K858">
        <v>2</v>
      </c>
    </row>
    <row r="859" spans="1:11" ht="17.45" hidden="1" customHeight="1">
      <c r="A859" s="44">
        <v>2120109</v>
      </c>
      <c r="B859" s="45" t="s">
        <v>801</v>
      </c>
      <c r="C859" s="53">
        <v>0</v>
      </c>
      <c r="D859" s="35">
        <f t="shared" si="39"/>
        <v>0</v>
      </c>
      <c r="E859" s="53">
        <v>0</v>
      </c>
      <c r="F859" s="35">
        <f t="shared" si="40"/>
        <v>0</v>
      </c>
      <c r="G859" s="53">
        <v>0</v>
      </c>
      <c r="H859" s="35">
        <f t="shared" si="41"/>
        <v>0</v>
      </c>
      <c r="I859" s="53">
        <v>0</v>
      </c>
      <c r="K859">
        <v>2</v>
      </c>
    </row>
    <row r="860" spans="1:11" ht="17.45" hidden="1" customHeight="1">
      <c r="A860" s="44">
        <v>2120110</v>
      </c>
      <c r="B860" s="45" t="s">
        <v>802</v>
      </c>
      <c r="C860" s="53">
        <v>0</v>
      </c>
      <c r="D860" s="35">
        <f t="shared" si="39"/>
        <v>0</v>
      </c>
      <c r="E860" s="53">
        <v>0</v>
      </c>
      <c r="F860" s="35">
        <f t="shared" si="40"/>
        <v>0</v>
      </c>
      <c r="G860" s="53">
        <v>0</v>
      </c>
      <c r="H860" s="35">
        <f t="shared" si="41"/>
        <v>0</v>
      </c>
      <c r="I860" s="53">
        <v>0</v>
      </c>
      <c r="K860">
        <v>2</v>
      </c>
    </row>
    <row r="861" spans="1:11" ht="17.45" customHeight="1">
      <c r="A861" s="44">
        <v>2120199</v>
      </c>
      <c r="B861" s="45" t="s">
        <v>803</v>
      </c>
      <c r="C861" s="53">
        <v>83</v>
      </c>
      <c r="D861" s="35">
        <f t="shared" si="39"/>
        <v>0</v>
      </c>
      <c r="E861" s="53">
        <v>83</v>
      </c>
      <c r="F861" s="35">
        <f t="shared" si="40"/>
        <v>0</v>
      </c>
      <c r="G861" s="53">
        <v>83</v>
      </c>
      <c r="H861" s="35">
        <f t="shared" si="41"/>
        <v>6</v>
      </c>
      <c r="I861" s="53">
        <v>89</v>
      </c>
    </row>
    <row r="862" spans="1:11" ht="17.45" customHeight="1">
      <c r="A862" s="47">
        <v>21202</v>
      </c>
      <c r="B862" s="47" t="s">
        <v>804</v>
      </c>
      <c r="C862" s="52">
        <v>133</v>
      </c>
      <c r="D862" s="34">
        <f t="shared" si="39"/>
        <v>0</v>
      </c>
      <c r="E862" s="52">
        <f>E863</f>
        <v>133</v>
      </c>
      <c r="F862" s="34">
        <f t="shared" si="40"/>
        <v>0</v>
      </c>
      <c r="G862" s="52">
        <f>G863</f>
        <v>133</v>
      </c>
      <c r="H862" s="34">
        <f t="shared" si="41"/>
        <v>-5</v>
      </c>
      <c r="I862" s="52">
        <f>I863</f>
        <v>128</v>
      </c>
    </row>
    <row r="863" spans="1:11" ht="17.45" customHeight="1">
      <c r="A863" s="44">
        <v>2120201</v>
      </c>
      <c r="B863" s="45" t="s">
        <v>805</v>
      </c>
      <c r="C863" s="53">
        <v>133</v>
      </c>
      <c r="D863" s="35">
        <f t="shared" si="39"/>
        <v>0</v>
      </c>
      <c r="E863" s="53">
        <v>133</v>
      </c>
      <c r="F863" s="35">
        <f t="shared" si="40"/>
        <v>0</v>
      </c>
      <c r="G863" s="53">
        <v>133</v>
      </c>
      <c r="H863" s="35">
        <f t="shared" si="41"/>
        <v>-5</v>
      </c>
      <c r="I863" s="53">
        <v>128</v>
      </c>
    </row>
    <row r="864" spans="1:11" ht="17.45" customHeight="1">
      <c r="A864" s="47">
        <v>21203</v>
      </c>
      <c r="B864" s="47" t="s">
        <v>806</v>
      </c>
      <c r="C864" s="52">
        <v>298</v>
      </c>
      <c r="D864" s="34">
        <f t="shared" si="39"/>
        <v>0</v>
      </c>
      <c r="E864" s="52">
        <f>SUM(E865:E866)</f>
        <v>298</v>
      </c>
      <c r="F864" s="34">
        <f t="shared" si="40"/>
        <v>0</v>
      </c>
      <c r="G864" s="52">
        <f>SUM(G865:G866)</f>
        <v>298</v>
      </c>
      <c r="H864" s="34">
        <f t="shared" si="41"/>
        <v>1518</v>
      </c>
      <c r="I864" s="52">
        <f>SUM(I865:I866)</f>
        <v>1816</v>
      </c>
    </row>
    <row r="865" spans="1:11" ht="17.45" hidden="1" customHeight="1">
      <c r="A865" s="44">
        <v>2120303</v>
      </c>
      <c r="B865" s="45" t="s">
        <v>807</v>
      </c>
      <c r="C865" s="54">
        <v>0</v>
      </c>
      <c r="D865" s="35">
        <f t="shared" si="39"/>
        <v>0</v>
      </c>
      <c r="E865" s="54">
        <v>0</v>
      </c>
      <c r="F865" s="35">
        <f t="shared" si="40"/>
        <v>0</v>
      </c>
      <c r="G865" s="54">
        <v>0</v>
      </c>
      <c r="H865" s="35">
        <f t="shared" si="41"/>
        <v>0</v>
      </c>
      <c r="I865" s="54"/>
      <c r="K865">
        <v>2</v>
      </c>
    </row>
    <row r="866" spans="1:11" ht="17.45" customHeight="1">
      <c r="A866" s="44">
        <v>2120399</v>
      </c>
      <c r="B866" s="45" t="s">
        <v>808</v>
      </c>
      <c r="C866" s="53">
        <v>298</v>
      </c>
      <c r="D866" s="35">
        <f t="shared" si="39"/>
        <v>0</v>
      </c>
      <c r="E866" s="53">
        <v>298</v>
      </c>
      <c r="F866" s="35">
        <f t="shared" si="40"/>
        <v>0</v>
      </c>
      <c r="G866" s="53">
        <v>298</v>
      </c>
      <c r="H866" s="35">
        <f t="shared" si="41"/>
        <v>1518</v>
      </c>
      <c r="I866" s="53">
        <v>1816</v>
      </c>
    </row>
    <row r="867" spans="1:11" ht="17.45" customHeight="1">
      <c r="A867" s="47">
        <v>21205</v>
      </c>
      <c r="B867" s="47" t="s">
        <v>809</v>
      </c>
      <c r="C867" s="52">
        <v>1335</v>
      </c>
      <c r="D867" s="34">
        <f t="shared" si="39"/>
        <v>0</v>
      </c>
      <c r="E867" s="52">
        <f>E868</f>
        <v>1335</v>
      </c>
      <c r="F867" s="34">
        <f t="shared" si="40"/>
        <v>0</v>
      </c>
      <c r="G867" s="52">
        <f>G868</f>
        <v>1335</v>
      </c>
      <c r="H867" s="34">
        <f t="shared" si="41"/>
        <v>-474</v>
      </c>
      <c r="I867" s="52">
        <f>I868</f>
        <v>861</v>
      </c>
    </row>
    <row r="868" spans="1:11" ht="17.45" customHeight="1">
      <c r="A868" s="44">
        <v>2120501</v>
      </c>
      <c r="B868" s="45" t="s">
        <v>810</v>
      </c>
      <c r="C868" s="53">
        <v>1335</v>
      </c>
      <c r="D868" s="35">
        <f t="shared" si="39"/>
        <v>0</v>
      </c>
      <c r="E868" s="53">
        <v>1335</v>
      </c>
      <c r="F868" s="35">
        <f t="shared" si="40"/>
        <v>0</v>
      </c>
      <c r="G868" s="53">
        <v>1335</v>
      </c>
      <c r="H868" s="35">
        <f t="shared" si="41"/>
        <v>-474</v>
      </c>
      <c r="I868" s="53">
        <v>861</v>
      </c>
    </row>
    <row r="869" spans="1:11" ht="17.45" customHeight="1">
      <c r="A869" s="47">
        <v>21206</v>
      </c>
      <c r="B869" s="47" t="s">
        <v>811</v>
      </c>
      <c r="C869" s="52">
        <v>634</v>
      </c>
      <c r="D869" s="34">
        <f t="shared" si="39"/>
        <v>0</v>
      </c>
      <c r="E869" s="52">
        <f>E870</f>
        <v>634</v>
      </c>
      <c r="F869" s="34">
        <f t="shared" si="40"/>
        <v>0</v>
      </c>
      <c r="G869" s="52">
        <f>G870</f>
        <v>634</v>
      </c>
      <c r="H869" s="34">
        <f t="shared" si="41"/>
        <v>-10</v>
      </c>
      <c r="I869" s="52">
        <f>I870</f>
        <v>624</v>
      </c>
    </row>
    <row r="870" spans="1:11" ht="17.45" customHeight="1">
      <c r="A870" s="44">
        <v>2120601</v>
      </c>
      <c r="B870" s="45" t="s">
        <v>812</v>
      </c>
      <c r="C870" s="53">
        <v>634</v>
      </c>
      <c r="D870" s="35">
        <f t="shared" si="39"/>
        <v>0</v>
      </c>
      <c r="E870" s="53">
        <v>634</v>
      </c>
      <c r="F870" s="35">
        <f t="shared" si="40"/>
        <v>0</v>
      </c>
      <c r="G870" s="53">
        <v>634</v>
      </c>
      <c r="H870" s="35">
        <f t="shared" si="41"/>
        <v>-10</v>
      </c>
      <c r="I870" s="53">
        <v>624</v>
      </c>
    </row>
    <row r="871" spans="1:11" ht="17.45" customHeight="1">
      <c r="A871" s="47">
        <v>21299</v>
      </c>
      <c r="B871" s="47" t="s">
        <v>813</v>
      </c>
      <c r="C871" s="52">
        <v>7360</v>
      </c>
      <c r="D871" s="34">
        <f t="shared" si="39"/>
        <v>0</v>
      </c>
      <c r="E871" s="52">
        <f>E872</f>
        <v>7360</v>
      </c>
      <c r="F871" s="34">
        <f t="shared" si="40"/>
        <v>1633</v>
      </c>
      <c r="G871" s="52">
        <f>G872</f>
        <v>8993</v>
      </c>
      <c r="H871" s="34">
        <f t="shared" si="41"/>
        <v>-2905</v>
      </c>
      <c r="I871" s="52">
        <f>I872</f>
        <v>6088</v>
      </c>
    </row>
    <row r="872" spans="1:11" ht="17.45" customHeight="1">
      <c r="A872" s="44">
        <v>2129901</v>
      </c>
      <c r="B872" s="45" t="s">
        <v>814</v>
      </c>
      <c r="C872" s="53">
        <v>7360</v>
      </c>
      <c r="D872" s="35">
        <f t="shared" si="39"/>
        <v>0</v>
      </c>
      <c r="E872" s="53">
        <v>7360</v>
      </c>
      <c r="F872" s="35">
        <f t="shared" si="40"/>
        <v>1633</v>
      </c>
      <c r="G872" s="53">
        <v>8993</v>
      </c>
      <c r="H872" s="35">
        <f t="shared" si="41"/>
        <v>-2905</v>
      </c>
      <c r="I872" s="53">
        <f>2927+5903-2742</f>
        <v>6088</v>
      </c>
    </row>
    <row r="873" spans="1:11" ht="17.45" customHeight="1">
      <c r="A873" s="47">
        <v>213</v>
      </c>
      <c r="B873" s="47" t="s">
        <v>815</v>
      </c>
      <c r="C873" s="52">
        <v>22223</v>
      </c>
      <c r="D873" s="34">
        <f t="shared" si="39"/>
        <v>0</v>
      </c>
      <c r="E873" s="52">
        <f>E874+E900+E925+E953+E964+E971+E978+E981</f>
        <v>22223</v>
      </c>
      <c r="F873" s="34">
        <f t="shared" si="40"/>
        <v>0</v>
      </c>
      <c r="G873" s="52">
        <f>G874+G900+G925+G953+G964+G971+G978+G981</f>
        <v>22223</v>
      </c>
      <c r="H873" s="34">
        <f t="shared" si="41"/>
        <v>-9348</v>
      </c>
      <c r="I873" s="52">
        <f>I874+I900+I925+I953+I964+I971+I978+I981</f>
        <v>12875</v>
      </c>
    </row>
    <row r="874" spans="1:11" ht="17.45" customHeight="1">
      <c r="A874" s="47">
        <v>21301</v>
      </c>
      <c r="B874" s="47" t="s">
        <v>816</v>
      </c>
      <c r="C874" s="52">
        <v>10282</v>
      </c>
      <c r="D874" s="34">
        <f t="shared" si="39"/>
        <v>0</v>
      </c>
      <c r="E874" s="52">
        <f>SUM(E875:E899)</f>
        <v>10282</v>
      </c>
      <c r="F874" s="34">
        <f t="shared" si="40"/>
        <v>0</v>
      </c>
      <c r="G874" s="52">
        <f>SUM(G875:G899)</f>
        <v>10282</v>
      </c>
      <c r="H874" s="34">
        <f t="shared" si="41"/>
        <v>-6246</v>
      </c>
      <c r="I874" s="52">
        <f>SUM(I875:I899)</f>
        <v>4036</v>
      </c>
    </row>
    <row r="875" spans="1:11" ht="17.45" customHeight="1">
      <c r="A875" s="44">
        <v>2130101</v>
      </c>
      <c r="B875" s="45" t="s">
        <v>165</v>
      </c>
      <c r="C875" s="53">
        <v>1296</v>
      </c>
      <c r="D875" s="35">
        <f t="shared" si="39"/>
        <v>0</v>
      </c>
      <c r="E875" s="53">
        <v>1296</v>
      </c>
      <c r="F875" s="35">
        <f t="shared" si="40"/>
        <v>0</v>
      </c>
      <c r="G875" s="53">
        <v>1296</v>
      </c>
      <c r="H875" s="35">
        <f t="shared" si="41"/>
        <v>9</v>
      </c>
      <c r="I875" s="53">
        <v>1305</v>
      </c>
    </row>
    <row r="876" spans="1:11" ht="17.45" customHeight="1">
      <c r="A876" s="44">
        <v>2130102</v>
      </c>
      <c r="B876" s="45" t="s">
        <v>166</v>
      </c>
      <c r="C876" s="53">
        <v>111</v>
      </c>
      <c r="D876" s="35">
        <f t="shared" si="39"/>
        <v>0</v>
      </c>
      <c r="E876" s="53">
        <v>111</v>
      </c>
      <c r="F876" s="35">
        <f t="shared" si="40"/>
        <v>0</v>
      </c>
      <c r="G876" s="53">
        <v>111</v>
      </c>
      <c r="H876" s="35">
        <f t="shared" si="41"/>
        <v>49</v>
      </c>
      <c r="I876" s="53">
        <v>160</v>
      </c>
    </row>
    <row r="877" spans="1:11" ht="17.45" customHeight="1">
      <c r="A877" s="44">
        <v>2130103</v>
      </c>
      <c r="B877" s="45" t="s">
        <v>167</v>
      </c>
      <c r="C877" s="53">
        <v>187</v>
      </c>
      <c r="D877" s="35">
        <f t="shared" si="39"/>
        <v>0</v>
      </c>
      <c r="E877" s="53">
        <v>187</v>
      </c>
      <c r="F877" s="35">
        <f t="shared" si="40"/>
        <v>0</v>
      </c>
      <c r="G877" s="53">
        <v>187</v>
      </c>
      <c r="H877" s="35">
        <f t="shared" si="41"/>
        <v>-78</v>
      </c>
      <c r="I877" s="53">
        <v>109</v>
      </c>
    </row>
    <row r="878" spans="1:11" ht="17.45" customHeight="1">
      <c r="A878" s="44">
        <v>2130104</v>
      </c>
      <c r="B878" s="45" t="s">
        <v>174</v>
      </c>
      <c r="C878" s="53">
        <v>597</v>
      </c>
      <c r="D878" s="35">
        <f t="shared" si="39"/>
        <v>0</v>
      </c>
      <c r="E878" s="53">
        <v>597</v>
      </c>
      <c r="F878" s="35">
        <f t="shared" si="40"/>
        <v>0</v>
      </c>
      <c r="G878" s="53">
        <v>597</v>
      </c>
      <c r="H878" s="35">
        <f t="shared" si="41"/>
        <v>15</v>
      </c>
      <c r="I878" s="53">
        <v>612</v>
      </c>
    </row>
    <row r="879" spans="1:11" ht="17.45" hidden="1" customHeight="1">
      <c r="A879" s="44">
        <v>2130105</v>
      </c>
      <c r="B879" s="45" t="s">
        <v>817</v>
      </c>
      <c r="C879" s="53"/>
      <c r="D879" s="35">
        <f t="shared" si="39"/>
        <v>0</v>
      </c>
      <c r="E879" s="53"/>
      <c r="F879" s="35">
        <f t="shared" si="40"/>
        <v>0</v>
      </c>
      <c r="G879" s="53"/>
      <c r="H879" s="35">
        <f t="shared" si="41"/>
        <v>0</v>
      </c>
      <c r="I879" s="35">
        <v>0</v>
      </c>
      <c r="K879">
        <v>2</v>
      </c>
    </row>
    <row r="880" spans="1:11" ht="17.45" customHeight="1">
      <c r="A880" s="44">
        <v>2130106</v>
      </c>
      <c r="B880" s="45" t="s">
        <v>818</v>
      </c>
      <c r="C880" s="53">
        <v>100</v>
      </c>
      <c r="D880" s="35">
        <f t="shared" si="39"/>
        <v>0</v>
      </c>
      <c r="E880" s="53">
        <v>100</v>
      </c>
      <c r="F880" s="35">
        <f t="shared" si="40"/>
        <v>0</v>
      </c>
      <c r="G880" s="53">
        <v>100</v>
      </c>
      <c r="H880" s="35">
        <f t="shared" si="41"/>
        <v>-5</v>
      </c>
      <c r="I880" s="53">
        <v>95</v>
      </c>
    </row>
    <row r="881" spans="1:11" ht="17.45" customHeight="1">
      <c r="A881" s="44">
        <v>2130108</v>
      </c>
      <c r="B881" s="45" t="s">
        <v>819</v>
      </c>
      <c r="C881" s="53">
        <v>390</v>
      </c>
      <c r="D881" s="35">
        <f t="shared" si="39"/>
        <v>0</v>
      </c>
      <c r="E881" s="53">
        <v>390</v>
      </c>
      <c r="F881" s="35">
        <f t="shared" si="40"/>
        <v>0</v>
      </c>
      <c r="G881" s="53">
        <v>390</v>
      </c>
      <c r="H881" s="35">
        <f t="shared" si="41"/>
        <v>3</v>
      </c>
      <c r="I881" s="53">
        <v>393</v>
      </c>
    </row>
    <row r="882" spans="1:11" ht="17.45" customHeight="1">
      <c r="A882" s="44">
        <v>2130109</v>
      </c>
      <c r="B882" s="45" t="s">
        <v>820</v>
      </c>
      <c r="C882" s="53">
        <v>282</v>
      </c>
      <c r="D882" s="35">
        <f t="shared" si="39"/>
        <v>0</v>
      </c>
      <c r="E882" s="53">
        <v>282</v>
      </c>
      <c r="F882" s="35">
        <f t="shared" si="40"/>
        <v>0</v>
      </c>
      <c r="G882" s="53">
        <v>282</v>
      </c>
      <c r="H882" s="35">
        <f t="shared" si="41"/>
        <v>-54</v>
      </c>
      <c r="I882" s="53">
        <v>228</v>
      </c>
    </row>
    <row r="883" spans="1:11" ht="17.45" hidden="1" customHeight="1">
      <c r="A883" s="44">
        <v>2130110</v>
      </c>
      <c r="B883" s="45" t="s">
        <v>821</v>
      </c>
      <c r="C883" s="53">
        <v>0</v>
      </c>
      <c r="D883" s="35">
        <f t="shared" si="39"/>
        <v>0</v>
      </c>
      <c r="E883" s="53">
        <v>0</v>
      </c>
      <c r="F883" s="35">
        <f t="shared" si="40"/>
        <v>0</v>
      </c>
      <c r="G883" s="53">
        <v>0</v>
      </c>
      <c r="H883" s="35">
        <f t="shared" si="41"/>
        <v>0</v>
      </c>
      <c r="I883" s="53">
        <v>0</v>
      </c>
      <c r="K883">
        <v>2</v>
      </c>
    </row>
    <row r="884" spans="1:11" ht="17.45" customHeight="1">
      <c r="A884" s="44">
        <v>2130111</v>
      </c>
      <c r="B884" s="45" t="s">
        <v>822</v>
      </c>
      <c r="C884" s="53">
        <v>2</v>
      </c>
      <c r="D884" s="35">
        <f t="shared" si="39"/>
        <v>0</v>
      </c>
      <c r="E884" s="53">
        <v>2</v>
      </c>
      <c r="F884" s="35">
        <f t="shared" si="40"/>
        <v>0</v>
      </c>
      <c r="G884" s="53">
        <v>2</v>
      </c>
      <c r="H884" s="35">
        <f t="shared" si="41"/>
        <v>-2</v>
      </c>
      <c r="I884" s="35">
        <v>0</v>
      </c>
    </row>
    <row r="885" spans="1:11" ht="17.45" customHeight="1">
      <c r="A885" s="44">
        <v>2130112</v>
      </c>
      <c r="B885" s="45" t="s">
        <v>823</v>
      </c>
      <c r="C885" s="53">
        <v>345</v>
      </c>
      <c r="D885" s="35">
        <f t="shared" si="39"/>
        <v>0</v>
      </c>
      <c r="E885" s="53">
        <v>345</v>
      </c>
      <c r="F885" s="35">
        <f t="shared" si="40"/>
        <v>0</v>
      </c>
      <c r="G885" s="53">
        <v>345</v>
      </c>
      <c r="H885" s="35">
        <f t="shared" si="41"/>
        <v>-166</v>
      </c>
      <c r="I885" s="53">
        <v>179</v>
      </c>
    </row>
    <row r="886" spans="1:11" ht="17.45" customHeight="1">
      <c r="A886" s="44">
        <v>2130114</v>
      </c>
      <c r="B886" s="45" t="s">
        <v>824</v>
      </c>
      <c r="C886" s="53">
        <v>50</v>
      </c>
      <c r="D886" s="35">
        <f t="shared" si="39"/>
        <v>0</v>
      </c>
      <c r="E886" s="53">
        <v>50</v>
      </c>
      <c r="F886" s="35">
        <f t="shared" si="40"/>
        <v>0</v>
      </c>
      <c r="G886" s="53">
        <v>50</v>
      </c>
      <c r="H886" s="35">
        <f t="shared" si="41"/>
        <v>-10</v>
      </c>
      <c r="I886" s="53">
        <v>40</v>
      </c>
    </row>
    <row r="887" spans="1:11" ht="17.45" customHeight="1">
      <c r="A887" s="44">
        <v>2130119</v>
      </c>
      <c r="B887" s="45" t="s">
        <v>825</v>
      </c>
      <c r="C887" s="53">
        <v>2</v>
      </c>
      <c r="D887" s="35">
        <f t="shared" si="39"/>
        <v>0</v>
      </c>
      <c r="E887" s="53">
        <v>2</v>
      </c>
      <c r="F887" s="35">
        <f t="shared" si="40"/>
        <v>0</v>
      </c>
      <c r="G887" s="53">
        <v>2</v>
      </c>
      <c r="H887" s="35">
        <f t="shared" si="41"/>
        <v>5</v>
      </c>
      <c r="I887" s="53">
        <v>7</v>
      </c>
    </row>
    <row r="888" spans="1:11" ht="17.45" hidden="1" customHeight="1">
      <c r="A888" s="44">
        <v>2130120</v>
      </c>
      <c r="B888" s="45" t="s">
        <v>826</v>
      </c>
      <c r="C888" s="53">
        <v>0</v>
      </c>
      <c r="D888" s="35">
        <f t="shared" si="39"/>
        <v>0</v>
      </c>
      <c r="E888" s="53">
        <v>0</v>
      </c>
      <c r="F888" s="35">
        <f t="shared" si="40"/>
        <v>0</v>
      </c>
      <c r="G888" s="53">
        <v>0</v>
      </c>
      <c r="H888" s="35">
        <f t="shared" si="41"/>
        <v>0</v>
      </c>
      <c r="I888" s="53">
        <v>0</v>
      </c>
      <c r="K888">
        <v>2</v>
      </c>
    </row>
    <row r="889" spans="1:11" ht="17.45" hidden="1" customHeight="1">
      <c r="A889" s="44">
        <v>2130121</v>
      </c>
      <c r="B889" s="45" t="s">
        <v>827</v>
      </c>
      <c r="C889" s="53"/>
      <c r="D889" s="35">
        <f t="shared" si="39"/>
        <v>0</v>
      </c>
      <c r="E889" s="53"/>
      <c r="F889" s="35">
        <f t="shared" si="40"/>
        <v>0</v>
      </c>
      <c r="G889" s="53"/>
      <c r="H889" s="35">
        <f t="shared" si="41"/>
        <v>0</v>
      </c>
      <c r="I889" s="35">
        <v>0</v>
      </c>
      <c r="K889">
        <v>2</v>
      </c>
    </row>
    <row r="890" spans="1:11" ht="17.45" customHeight="1">
      <c r="A890" s="44">
        <v>2130122</v>
      </c>
      <c r="B890" s="45" t="s">
        <v>828</v>
      </c>
      <c r="C890" s="53">
        <v>22</v>
      </c>
      <c r="D890" s="35">
        <f t="shared" si="39"/>
        <v>0</v>
      </c>
      <c r="E890" s="53">
        <v>22</v>
      </c>
      <c r="F890" s="35">
        <f t="shared" si="40"/>
        <v>0</v>
      </c>
      <c r="G890" s="53">
        <v>22</v>
      </c>
      <c r="H890" s="35">
        <f t="shared" si="41"/>
        <v>0</v>
      </c>
      <c r="I890" s="53">
        <v>22</v>
      </c>
    </row>
    <row r="891" spans="1:11" ht="17.45" customHeight="1">
      <c r="A891" s="44">
        <v>2130124</v>
      </c>
      <c r="B891" s="45" t="s">
        <v>829</v>
      </c>
      <c r="C891" s="53">
        <v>15</v>
      </c>
      <c r="D891" s="35">
        <f t="shared" si="39"/>
        <v>0</v>
      </c>
      <c r="E891" s="53">
        <v>15</v>
      </c>
      <c r="F891" s="35">
        <f t="shared" si="40"/>
        <v>0</v>
      </c>
      <c r="G891" s="53">
        <v>15</v>
      </c>
      <c r="H891" s="35">
        <f t="shared" si="41"/>
        <v>-14</v>
      </c>
      <c r="I891" s="53">
        <v>1</v>
      </c>
    </row>
    <row r="892" spans="1:11" ht="17.45" customHeight="1">
      <c r="A892" s="44">
        <v>2130125</v>
      </c>
      <c r="B892" s="45" t="s">
        <v>830</v>
      </c>
      <c r="C892" s="53">
        <v>200</v>
      </c>
      <c r="D892" s="35">
        <f t="shared" si="39"/>
        <v>0</v>
      </c>
      <c r="E892" s="53">
        <v>200</v>
      </c>
      <c r="F892" s="35">
        <f t="shared" si="40"/>
        <v>0</v>
      </c>
      <c r="G892" s="53">
        <v>200</v>
      </c>
      <c r="H892" s="35">
        <f t="shared" si="41"/>
        <v>-198</v>
      </c>
      <c r="I892" s="53">
        <v>2</v>
      </c>
    </row>
    <row r="893" spans="1:11" ht="17.45" customHeight="1">
      <c r="A893" s="44">
        <v>2130126</v>
      </c>
      <c r="B893" s="45" t="s">
        <v>831</v>
      </c>
      <c r="C893" s="53">
        <v>0</v>
      </c>
      <c r="D893" s="35">
        <f t="shared" si="39"/>
        <v>0</v>
      </c>
      <c r="E893" s="53">
        <v>0</v>
      </c>
      <c r="F893" s="35">
        <f t="shared" si="40"/>
        <v>0</v>
      </c>
      <c r="G893" s="53">
        <v>0</v>
      </c>
      <c r="H893" s="35">
        <f t="shared" si="41"/>
        <v>18</v>
      </c>
      <c r="I893" s="53">
        <v>18</v>
      </c>
    </row>
    <row r="894" spans="1:11" ht="17.45" customHeight="1">
      <c r="A894" s="44">
        <v>2130135</v>
      </c>
      <c r="B894" s="45" t="s">
        <v>832</v>
      </c>
      <c r="C894" s="53">
        <v>16</v>
      </c>
      <c r="D894" s="35">
        <f t="shared" si="39"/>
        <v>0</v>
      </c>
      <c r="E894" s="53">
        <v>16</v>
      </c>
      <c r="F894" s="35">
        <f t="shared" si="40"/>
        <v>0</v>
      </c>
      <c r="G894" s="53">
        <v>16</v>
      </c>
      <c r="H894" s="35">
        <f t="shared" si="41"/>
        <v>0</v>
      </c>
      <c r="I894" s="53">
        <v>16</v>
      </c>
    </row>
    <row r="895" spans="1:11" ht="17.45" customHeight="1">
      <c r="A895" s="44">
        <v>2130142</v>
      </c>
      <c r="B895" s="45" t="s">
        <v>833</v>
      </c>
      <c r="C895" s="53">
        <v>0</v>
      </c>
      <c r="D895" s="35">
        <f t="shared" si="39"/>
        <v>0</v>
      </c>
      <c r="E895" s="53">
        <v>0</v>
      </c>
      <c r="F895" s="35">
        <f t="shared" si="40"/>
        <v>0</v>
      </c>
      <c r="G895" s="53">
        <v>0</v>
      </c>
      <c r="H895" s="35">
        <f t="shared" si="41"/>
        <v>12</v>
      </c>
      <c r="I895" s="53">
        <v>12</v>
      </c>
    </row>
    <row r="896" spans="1:11" ht="17.45" customHeight="1">
      <c r="A896" s="44">
        <v>2130148</v>
      </c>
      <c r="B896" s="45" t="s">
        <v>834</v>
      </c>
      <c r="C896" s="53">
        <v>159</v>
      </c>
      <c r="D896" s="35">
        <f t="shared" si="39"/>
        <v>0</v>
      </c>
      <c r="E896" s="53">
        <v>159</v>
      </c>
      <c r="F896" s="35">
        <f t="shared" si="40"/>
        <v>0</v>
      </c>
      <c r="G896" s="53">
        <v>159</v>
      </c>
      <c r="H896" s="35">
        <f t="shared" si="41"/>
        <v>-135</v>
      </c>
      <c r="I896" s="53">
        <v>24</v>
      </c>
    </row>
    <row r="897" spans="1:11" ht="17.45" customHeight="1">
      <c r="A897" s="44">
        <v>2130152</v>
      </c>
      <c r="B897" s="45" t="s">
        <v>835</v>
      </c>
      <c r="C897" s="53">
        <v>72</v>
      </c>
      <c r="D897" s="35">
        <f t="shared" si="39"/>
        <v>0</v>
      </c>
      <c r="E897" s="53">
        <v>72</v>
      </c>
      <c r="F897" s="35">
        <f t="shared" si="40"/>
        <v>0</v>
      </c>
      <c r="G897" s="53">
        <v>72</v>
      </c>
      <c r="H897" s="35">
        <f t="shared" si="41"/>
        <v>-46</v>
      </c>
      <c r="I897" s="53">
        <v>26</v>
      </c>
    </row>
    <row r="898" spans="1:11" ht="17.45" customHeight="1">
      <c r="A898" s="44">
        <v>2130153</v>
      </c>
      <c r="B898" s="45" t="s">
        <v>836</v>
      </c>
      <c r="C898" s="53">
        <v>672</v>
      </c>
      <c r="D898" s="35">
        <f t="shared" si="39"/>
        <v>0</v>
      </c>
      <c r="E898" s="53">
        <v>672</v>
      </c>
      <c r="F898" s="35">
        <f t="shared" si="40"/>
        <v>0</v>
      </c>
      <c r="G898" s="53">
        <v>672</v>
      </c>
      <c r="H898" s="35">
        <f t="shared" si="41"/>
        <v>-672</v>
      </c>
      <c r="I898" s="35">
        <v>0</v>
      </c>
    </row>
    <row r="899" spans="1:11" ht="17.45" customHeight="1">
      <c r="A899" s="44">
        <v>2130199</v>
      </c>
      <c r="B899" s="45" t="s">
        <v>837</v>
      </c>
      <c r="C899" s="53">
        <v>5764</v>
      </c>
      <c r="D899" s="35">
        <f t="shared" si="39"/>
        <v>0</v>
      </c>
      <c r="E899" s="53">
        <v>5764</v>
      </c>
      <c r="F899" s="35">
        <f t="shared" si="40"/>
        <v>0</v>
      </c>
      <c r="G899" s="53">
        <v>5764</v>
      </c>
      <c r="H899" s="35">
        <f t="shared" si="41"/>
        <v>-4977</v>
      </c>
      <c r="I899" s="53">
        <v>787</v>
      </c>
    </row>
    <row r="900" spans="1:11" ht="17.45" customHeight="1">
      <c r="A900" s="47">
        <v>21302</v>
      </c>
      <c r="B900" s="47" t="s">
        <v>838</v>
      </c>
      <c r="C900" s="52">
        <v>1883</v>
      </c>
      <c r="D900" s="34">
        <f t="shared" si="39"/>
        <v>0</v>
      </c>
      <c r="E900" s="52">
        <f>SUM(E901:E924)</f>
        <v>1883</v>
      </c>
      <c r="F900" s="34">
        <f t="shared" si="40"/>
        <v>0</v>
      </c>
      <c r="G900" s="52">
        <f>SUM(G901:G924)</f>
        <v>1883</v>
      </c>
      <c r="H900" s="34">
        <f t="shared" si="41"/>
        <v>-430</v>
      </c>
      <c r="I900" s="52">
        <f>SUM(I901:I924)</f>
        <v>1453</v>
      </c>
    </row>
    <row r="901" spans="1:11" ht="17.45" customHeight="1">
      <c r="A901" s="44">
        <v>2130201</v>
      </c>
      <c r="B901" s="45" t="s">
        <v>165</v>
      </c>
      <c r="C901" s="54">
        <v>474</v>
      </c>
      <c r="D901" s="35">
        <f t="shared" si="39"/>
        <v>0</v>
      </c>
      <c r="E901" s="54">
        <v>474</v>
      </c>
      <c r="F901" s="35">
        <f t="shared" si="40"/>
        <v>0</v>
      </c>
      <c r="G901" s="54">
        <v>474</v>
      </c>
      <c r="H901" s="35">
        <f t="shared" si="41"/>
        <v>87</v>
      </c>
      <c r="I901" s="54">
        <v>561</v>
      </c>
    </row>
    <row r="902" spans="1:11" ht="17.45" customHeight="1">
      <c r="A902" s="44">
        <v>2130202</v>
      </c>
      <c r="B902" s="45" t="s">
        <v>166</v>
      </c>
      <c r="C902" s="54">
        <v>70</v>
      </c>
      <c r="D902" s="35">
        <f t="shared" si="39"/>
        <v>0</v>
      </c>
      <c r="E902" s="54">
        <v>70</v>
      </c>
      <c r="F902" s="35">
        <f t="shared" si="40"/>
        <v>0</v>
      </c>
      <c r="G902" s="54">
        <v>70</v>
      </c>
      <c r="H902" s="35">
        <f t="shared" si="41"/>
        <v>-2</v>
      </c>
      <c r="I902" s="54">
        <v>68</v>
      </c>
    </row>
    <row r="903" spans="1:11" ht="17.45" hidden="1" customHeight="1">
      <c r="A903" s="44">
        <v>2130203</v>
      </c>
      <c r="B903" s="45" t="s">
        <v>167</v>
      </c>
      <c r="C903" s="54">
        <v>0</v>
      </c>
      <c r="D903" s="35">
        <f t="shared" si="39"/>
        <v>0</v>
      </c>
      <c r="E903" s="54">
        <v>0</v>
      </c>
      <c r="F903" s="35">
        <f t="shared" si="40"/>
        <v>0</v>
      </c>
      <c r="G903" s="54">
        <v>0</v>
      </c>
      <c r="H903" s="35">
        <f t="shared" si="41"/>
        <v>0</v>
      </c>
      <c r="I903" s="54">
        <v>0</v>
      </c>
      <c r="K903">
        <v>2</v>
      </c>
    </row>
    <row r="904" spans="1:11" ht="17.45" customHeight="1">
      <c r="A904" s="44">
        <v>2130204</v>
      </c>
      <c r="B904" s="45" t="s">
        <v>839</v>
      </c>
      <c r="C904" s="54">
        <v>7</v>
      </c>
      <c r="D904" s="35">
        <f t="shared" ref="D904:D967" si="42">E904-C904</f>
        <v>0</v>
      </c>
      <c r="E904" s="54">
        <v>7</v>
      </c>
      <c r="F904" s="35">
        <f t="shared" ref="F904:F967" si="43">G904-E904</f>
        <v>0</v>
      </c>
      <c r="G904" s="54">
        <v>7</v>
      </c>
      <c r="H904" s="35">
        <f t="shared" ref="H904:H967" si="44">I904-G904</f>
        <v>0</v>
      </c>
      <c r="I904" s="54">
        <v>7</v>
      </c>
    </row>
    <row r="905" spans="1:11" ht="17.45" customHeight="1">
      <c r="A905" s="44">
        <v>2130205</v>
      </c>
      <c r="B905" s="45" t="s">
        <v>840</v>
      </c>
      <c r="C905" s="54">
        <v>423</v>
      </c>
      <c r="D905" s="35">
        <f t="shared" si="42"/>
        <v>0</v>
      </c>
      <c r="E905" s="54">
        <v>423</v>
      </c>
      <c r="F905" s="35">
        <f t="shared" si="43"/>
        <v>0</v>
      </c>
      <c r="G905" s="54">
        <v>423</v>
      </c>
      <c r="H905" s="35">
        <f t="shared" si="44"/>
        <v>-153</v>
      </c>
      <c r="I905" s="54">
        <v>270</v>
      </c>
    </row>
    <row r="906" spans="1:11" ht="17.45" hidden="1" customHeight="1">
      <c r="A906" s="44">
        <v>2130206</v>
      </c>
      <c r="B906" s="45" t="s">
        <v>841</v>
      </c>
      <c r="C906" s="54">
        <v>0</v>
      </c>
      <c r="D906" s="35">
        <f t="shared" si="42"/>
        <v>0</v>
      </c>
      <c r="E906" s="54">
        <v>0</v>
      </c>
      <c r="F906" s="35">
        <f t="shared" si="43"/>
        <v>0</v>
      </c>
      <c r="G906" s="54">
        <v>0</v>
      </c>
      <c r="H906" s="35">
        <f t="shared" si="44"/>
        <v>0</v>
      </c>
      <c r="I906" s="54">
        <v>0</v>
      </c>
      <c r="K906">
        <v>2</v>
      </c>
    </row>
    <row r="907" spans="1:11" ht="17.45" hidden="1" customHeight="1">
      <c r="A907" s="44">
        <v>2130207</v>
      </c>
      <c r="B907" s="45" t="s">
        <v>842</v>
      </c>
      <c r="C907" s="54">
        <v>0</v>
      </c>
      <c r="D907" s="35">
        <f t="shared" si="42"/>
        <v>0</v>
      </c>
      <c r="E907" s="54">
        <v>0</v>
      </c>
      <c r="F907" s="35">
        <f t="shared" si="43"/>
        <v>0</v>
      </c>
      <c r="G907" s="54">
        <v>0</v>
      </c>
      <c r="H907" s="35">
        <f t="shared" si="44"/>
        <v>0</v>
      </c>
      <c r="I907" s="54">
        <v>0</v>
      </c>
      <c r="K907">
        <v>2</v>
      </c>
    </row>
    <row r="908" spans="1:11" ht="17.45" customHeight="1">
      <c r="A908" s="44">
        <v>2130209</v>
      </c>
      <c r="B908" s="45" t="s">
        <v>843</v>
      </c>
      <c r="C908" s="54">
        <v>249</v>
      </c>
      <c r="D908" s="35">
        <f t="shared" si="42"/>
        <v>0</v>
      </c>
      <c r="E908" s="54">
        <v>249</v>
      </c>
      <c r="F908" s="35">
        <f t="shared" si="43"/>
        <v>0</v>
      </c>
      <c r="G908" s="54">
        <v>249</v>
      </c>
      <c r="H908" s="35">
        <f t="shared" si="44"/>
        <v>0</v>
      </c>
      <c r="I908" s="54">
        <v>249</v>
      </c>
    </row>
    <row r="909" spans="1:11" ht="17.45" hidden="1" customHeight="1">
      <c r="A909" s="44">
        <v>2130210</v>
      </c>
      <c r="B909" s="45" t="s">
        <v>844</v>
      </c>
      <c r="C909" s="54">
        <v>0</v>
      </c>
      <c r="D909" s="35">
        <f t="shared" si="42"/>
        <v>0</v>
      </c>
      <c r="E909" s="54">
        <v>0</v>
      </c>
      <c r="F909" s="35">
        <f t="shared" si="43"/>
        <v>0</v>
      </c>
      <c r="G909" s="54">
        <v>0</v>
      </c>
      <c r="H909" s="35">
        <f t="shared" si="44"/>
        <v>0</v>
      </c>
      <c r="I909" s="54">
        <v>0</v>
      </c>
      <c r="K909">
        <v>2</v>
      </c>
    </row>
    <row r="910" spans="1:11" ht="17.45" hidden="1" customHeight="1">
      <c r="A910" s="44">
        <v>2130211</v>
      </c>
      <c r="B910" s="45" t="s">
        <v>845</v>
      </c>
      <c r="C910" s="54">
        <v>0</v>
      </c>
      <c r="D910" s="35">
        <f t="shared" si="42"/>
        <v>0</v>
      </c>
      <c r="E910" s="54">
        <v>0</v>
      </c>
      <c r="F910" s="35">
        <f t="shared" si="43"/>
        <v>0</v>
      </c>
      <c r="G910" s="54">
        <v>0</v>
      </c>
      <c r="H910" s="35">
        <f t="shared" si="44"/>
        <v>0</v>
      </c>
      <c r="I910" s="54">
        <v>0</v>
      </c>
      <c r="K910">
        <v>2</v>
      </c>
    </row>
    <row r="911" spans="1:11" ht="17.45" hidden="1" customHeight="1">
      <c r="A911" s="44">
        <v>2130212</v>
      </c>
      <c r="B911" s="45" t="s">
        <v>846</v>
      </c>
      <c r="C911" s="54">
        <v>0</v>
      </c>
      <c r="D911" s="35">
        <f t="shared" si="42"/>
        <v>0</v>
      </c>
      <c r="E911" s="54">
        <v>0</v>
      </c>
      <c r="F911" s="35">
        <f t="shared" si="43"/>
        <v>0</v>
      </c>
      <c r="G911" s="54">
        <v>0</v>
      </c>
      <c r="H911" s="35">
        <f t="shared" si="44"/>
        <v>0</v>
      </c>
      <c r="I911" s="54">
        <v>0</v>
      </c>
      <c r="K911">
        <v>2</v>
      </c>
    </row>
    <row r="912" spans="1:11" ht="17.45" customHeight="1">
      <c r="A912" s="44">
        <v>2130213</v>
      </c>
      <c r="B912" s="45" t="s">
        <v>847</v>
      </c>
      <c r="C912" s="54">
        <v>35</v>
      </c>
      <c r="D912" s="35">
        <f t="shared" si="42"/>
        <v>0</v>
      </c>
      <c r="E912" s="54">
        <v>35</v>
      </c>
      <c r="F912" s="35">
        <f t="shared" si="43"/>
        <v>0</v>
      </c>
      <c r="G912" s="54">
        <v>35</v>
      </c>
      <c r="H912" s="35">
        <f t="shared" si="44"/>
        <v>-24</v>
      </c>
      <c r="I912" s="54">
        <v>11</v>
      </c>
    </row>
    <row r="913" spans="1:11" ht="17.45" hidden="1" customHeight="1">
      <c r="A913" s="44">
        <v>2130217</v>
      </c>
      <c r="B913" s="45" t="s">
        <v>848</v>
      </c>
      <c r="C913" s="54">
        <v>0</v>
      </c>
      <c r="D913" s="35">
        <f t="shared" si="42"/>
        <v>0</v>
      </c>
      <c r="E913" s="54">
        <v>0</v>
      </c>
      <c r="F913" s="35">
        <f t="shared" si="43"/>
        <v>0</v>
      </c>
      <c r="G913" s="54">
        <v>0</v>
      </c>
      <c r="H913" s="35">
        <f t="shared" si="44"/>
        <v>0</v>
      </c>
      <c r="I913" s="54">
        <v>0</v>
      </c>
      <c r="K913">
        <v>2</v>
      </c>
    </row>
    <row r="914" spans="1:11" ht="17.45" hidden="1" customHeight="1">
      <c r="A914" s="44">
        <v>2130220</v>
      </c>
      <c r="B914" s="45" t="s">
        <v>849</v>
      </c>
      <c r="C914" s="54">
        <v>0</v>
      </c>
      <c r="D914" s="35">
        <f t="shared" si="42"/>
        <v>0</v>
      </c>
      <c r="E914" s="54">
        <v>0</v>
      </c>
      <c r="F914" s="35">
        <f t="shared" si="43"/>
        <v>0</v>
      </c>
      <c r="G914" s="54">
        <v>0</v>
      </c>
      <c r="H914" s="35">
        <f t="shared" si="44"/>
        <v>0</v>
      </c>
      <c r="I914" s="54">
        <v>0</v>
      </c>
      <c r="K914">
        <v>2</v>
      </c>
    </row>
    <row r="915" spans="1:11" ht="17.45" hidden="1" customHeight="1">
      <c r="A915" s="44">
        <v>2130221</v>
      </c>
      <c r="B915" s="45" t="s">
        <v>850</v>
      </c>
      <c r="C915" s="54">
        <v>0</v>
      </c>
      <c r="D915" s="35">
        <f t="shared" si="42"/>
        <v>0</v>
      </c>
      <c r="E915" s="54">
        <v>0</v>
      </c>
      <c r="F915" s="35">
        <f t="shared" si="43"/>
        <v>0</v>
      </c>
      <c r="G915" s="54">
        <v>0</v>
      </c>
      <c r="H915" s="35">
        <f t="shared" si="44"/>
        <v>0</v>
      </c>
      <c r="I915" s="54">
        <v>0</v>
      </c>
      <c r="K915">
        <v>2</v>
      </c>
    </row>
    <row r="916" spans="1:11" ht="17.45" customHeight="1">
      <c r="A916" s="44">
        <v>2130223</v>
      </c>
      <c r="B916" s="45" t="s">
        <v>851</v>
      </c>
      <c r="C916" s="54">
        <v>15</v>
      </c>
      <c r="D916" s="35">
        <f t="shared" si="42"/>
        <v>0</v>
      </c>
      <c r="E916" s="54">
        <v>15</v>
      </c>
      <c r="F916" s="35">
        <f t="shared" si="43"/>
        <v>0</v>
      </c>
      <c r="G916" s="54">
        <v>15</v>
      </c>
      <c r="H916" s="35">
        <f t="shared" si="44"/>
        <v>-15</v>
      </c>
      <c r="I916" s="35">
        <v>0</v>
      </c>
    </row>
    <row r="917" spans="1:11" ht="17.45" hidden="1" customHeight="1">
      <c r="A917" s="44">
        <v>2130226</v>
      </c>
      <c r="B917" s="45" t="s">
        <v>852</v>
      </c>
      <c r="C917" s="54">
        <v>0</v>
      </c>
      <c r="D917" s="35">
        <f t="shared" si="42"/>
        <v>0</v>
      </c>
      <c r="E917" s="54">
        <v>0</v>
      </c>
      <c r="F917" s="35">
        <f t="shared" si="43"/>
        <v>0</v>
      </c>
      <c r="G917" s="54">
        <v>0</v>
      </c>
      <c r="H917" s="35">
        <f t="shared" si="44"/>
        <v>0</v>
      </c>
      <c r="I917" s="54">
        <v>0</v>
      </c>
      <c r="K917">
        <v>2</v>
      </c>
    </row>
    <row r="918" spans="1:11" ht="17.45" hidden="1" customHeight="1">
      <c r="A918" s="44">
        <v>2130227</v>
      </c>
      <c r="B918" s="45" t="s">
        <v>853</v>
      </c>
      <c r="C918" s="54">
        <v>0</v>
      </c>
      <c r="D918" s="35">
        <f t="shared" si="42"/>
        <v>0</v>
      </c>
      <c r="E918" s="54">
        <v>0</v>
      </c>
      <c r="F918" s="35">
        <f t="shared" si="43"/>
        <v>0</v>
      </c>
      <c r="G918" s="54">
        <v>0</v>
      </c>
      <c r="H918" s="35">
        <f t="shared" si="44"/>
        <v>0</v>
      </c>
      <c r="I918" s="54">
        <v>0</v>
      </c>
      <c r="K918">
        <v>2</v>
      </c>
    </row>
    <row r="919" spans="1:11" ht="17.45" hidden="1" customHeight="1">
      <c r="A919" s="44">
        <v>2130232</v>
      </c>
      <c r="B919" s="45" t="s">
        <v>854</v>
      </c>
      <c r="C919" s="54">
        <v>0</v>
      </c>
      <c r="D919" s="35">
        <f t="shared" si="42"/>
        <v>0</v>
      </c>
      <c r="E919" s="54">
        <v>0</v>
      </c>
      <c r="F919" s="35">
        <f t="shared" si="43"/>
        <v>0</v>
      </c>
      <c r="G919" s="54">
        <v>0</v>
      </c>
      <c r="H919" s="35">
        <f t="shared" si="44"/>
        <v>0</v>
      </c>
      <c r="I919" s="54">
        <v>0</v>
      </c>
      <c r="K919">
        <v>2</v>
      </c>
    </row>
    <row r="920" spans="1:11" ht="17.45" customHeight="1">
      <c r="A920" s="44">
        <v>2130234</v>
      </c>
      <c r="B920" s="45" t="s">
        <v>855</v>
      </c>
      <c r="C920" s="54">
        <v>103</v>
      </c>
      <c r="D920" s="35">
        <f t="shared" si="42"/>
        <v>0</v>
      </c>
      <c r="E920" s="54">
        <v>103</v>
      </c>
      <c r="F920" s="35">
        <f t="shared" si="43"/>
        <v>0</v>
      </c>
      <c r="G920" s="54">
        <v>103</v>
      </c>
      <c r="H920" s="35">
        <f t="shared" si="44"/>
        <v>-47</v>
      </c>
      <c r="I920" s="54">
        <v>56</v>
      </c>
    </row>
    <row r="921" spans="1:11" ht="17.45" hidden="1" customHeight="1">
      <c r="A921" s="44">
        <v>2130235</v>
      </c>
      <c r="B921" s="45" t="s">
        <v>856</v>
      </c>
      <c r="C921" s="54">
        <v>0</v>
      </c>
      <c r="D921" s="35">
        <f t="shared" si="42"/>
        <v>0</v>
      </c>
      <c r="E921" s="54">
        <v>0</v>
      </c>
      <c r="F921" s="35">
        <f t="shared" si="43"/>
        <v>0</v>
      </c>
      <c r="G921" s="54">
        <v>0</v>
      </c>
      <c r="H921" s="35">
        <f t="shared" si="44"/>
        <v>0</v>
      </c>
      <c r="I921" s="54">
        <v>0</v>
      </c>
      <c r="K921">
        <v>2</v>
      </c>
    </row>
    <row r="922" spans="1:11" ht="17.45" hidden="1" customHeight="1">
      <c r="A922" s="44">
        <v>2130236</v>
      </c>
      <c r="B922" s="45" t="s">
        <v>857</v>
      </c>
      <c r="C922" s="54">
        <v>0</v>
      </c>
      <c r="D922" s="35">
        <f t="shared" si="42"/>
        <v>0</v>
      </c>
      <c r="E922" s="54">
        <v>0</v>
      </c>
      <c r="F922" s="35">
        <f t="shared" si="43"/>
        <v>0</v>
      </c>
      <c r="G922" s="54">
        <v>0</v>
      </c>
      <c r="H922" s="35">
        <f t="shared" si="44"/>
        <v>0</v>
      </c>
      <c r="I922" s="54">
        <v>0</v>
      </c>
      <c r="K922">
        <v>2</v>
      </c>
    </row>
    <row r="923" spans="1:11" ht="17.45" hidden="1" customHeight="1">
      <c r="A923" s="44">
        <v>2130237</v>
      </c>
      <c r="B923" s="45" t="s">
        <v>858</v>
      </c>
      <c r="C923" s="54">
        <v>0</v>
      </c>
      <c r="D923" s="35">
        <f t="shared" si="42"/>
        <v>0</v>
      </c>
      <c r="E923" s="54">
        <v>0</v>
      </c>
      <c r="F923" s="35">
        <f t="shared" si="43"/>
        <v>0</v>
      </c>
      <c r="G923" s="54">
        <v>0</v>
      </c>
      <c r="H923" s="35">
        <f t="shared" si="44"/>
        <v>0</v>
      </c>
      <c r="I923" s="54">
        <v>0</v>
      </c>
      <c r="K923">
        <v>2</v>
      </c>
    </row>
    <row r="924" spans="1:11" ht="17.45" customHeight="1">
      <c r="A924" s="44">
        <v>2130299</v>
      </c>
      <c r="B924" s="45" t="s">
        <v>859</v>
      </c>
      <c r="C924" s="54">
        <v>507</v>
      </c>
      <c r="D924" s="35">
        <f t="shared" si="42"/>
        <v>0</v>
      </c>
      <c r="E924" s="54">
        <v>507</v>
      </c>
      <c r="F924" s="35">
        <f t="shared" si="43"/>
        <v>0</v>
      </c>
      <c r="G924" s="54">
        <v>507</v>
      </c>
      <c r="H924" s="35">
        <f t="shared" si="44"/>
        <v>-276</v>
      </c>
      <c r="I924" s="54">
        <v>231</v>
      </c>
    </row>
    <row r="925" spans="1:11" ht="17.45" customHeight="1">
      <c r="A925" s="47">
        <v>21303</v>
      </c>
      <c r="B925" s="47" t="s">
        <v>860</v>
      </c>
      <c r="C925" s="52">
        <v>5111</v>
      </c>
      <c r="D925" s="34">
        <f t="shared" si="42"/>
        <v>0</v>
      </c>
      <c r="E925" s="52">
        <f>SUM(E926:E952)</f>
        <v>5111</v>
      </c>
      <c r="F925" s="34">
        <f t="shared" si="43"/>
        <v>0</v>
      </c>
      <c r="G925" s="52">
        <f>SUM(G926:G952)</f>
        <v>5111</v>
      </c>
      <c r="H925" s="34">
        <f t="shared" si="44"/>
        <v>-357</v>
      </c>
      <c r="I925" s="52">
        <f>SUM(I926:I952)</f>
        <v>4754</v>
      </c>
    </row>
    <row r="926" spans="1:11" ht="17.45" customHeight="1">
      <c r="A926" s="44">
        <v>2130301</v>
      </c>
      <c r="B926" s="45" t="s">
        <v>165</v>
      </c>
      <c r="C926" s="53">
        <v>675</v>
      </c>
      <c r="D926" s="35">
        <f t="shared" si="42"/>
        <v>0</v>
      </c>
      <c r="E926" s="53">
        <v>675</v>
      </c>
      <c r="F926" s="35">
        <f t="shared" si="43"/>
        <v>0</v>
      </c>
      <c r="G926" s="53">
        <v>675</v>
      </c>
      <c r="H926" s="35">
        <f t="shared" si="44"/>
        <v>82</v>
      </c>
      <c r="I926" s="53">
        <v>757</v>
      </c>
    </row>
    <row r="927" spans="1:11" ht="17.45" customHeight="1">
      <c r="A927" s="44">
        <v>2130302</v>
      </c>
      <c r="B927" s="45" t="s">
        <v>166</v>
      </c>
      <c r="C927" s="53">
        <v>26</v>
      </c>
      <c r="D927" s="35">
        <f t="shared" si="42"/>
        <v>0</v>
      </c>
      <c r="E927" s="53">
        <v>26</v>
      </c>
      <c r="F927" s="35">
        <f t="shared" si="43"/>
        <v>0</v>
      </c>
      <c r="G927" s="53">
        <v>26</v>
      </c>
      <c r="H927" s="35">
        <f t="shared" si="44"/>
        <v>1</v>
      </c>
      <c r="I927" s="53">
        <v>27</v>
      </c>
    </row>
    <row r="928" spans="1:11" ht="17.45" customHeight="1">
      <c r="A928" s="44">
        <v>2130303</v>
      </c>
      <c r="B928" s="45" t="s">
        <v>167</v>
      </c>
      <c r="C928" s="53">
        <v>807</v>
      </c>
      <c r="D928" s="35">
        <f t="shared" si="42"/>
        <v>0</v>
      </c>
      <c r="E928" s="53">
        <v>807</v>
      </c>
      <c r="F928" s="35">
        <f t="shared" si="43"/>
        <v>0</v>
      </c>
      <c r="G928" s="53">
        <v>807</v>
      </c>
      <c r="H928" s="35">
        <f t="shared" si="44"/>
        <v>7</v>
      </c>
      <c r="I928" s="53">
        <v>814</v>
      </c>
    </row>
    <row r="929" spans="1:11" ht="17.45" customHeight="1">
      <c r="A929" s="44">
        <v>2130304</v>
      </c>
      <c r="B929" s="45" t="s">
        <v>861</v>
      </c>
      <c r="C929" s="53">
        <v>462</v>
      </c>
      <c r="D929" s="35">
        <f t="shared" si="42"/>
        <v>0</v>
      </c>
      <c r="E929" s="53">
        <v>462</v>
      </c>
      <c r="F929" s="35">
        <f t="shared" si="43"/>
        <v>0</v>
      </c>
      <c r="G929" s="53">
        <v>462</v>
      </c>
      <c r="H929" s="35">
        <f t="shared" si="44"/>
        <v>-279</v>
      </c>
      <c r="I929" s="53">
        <v>183</v>
      </c>
    </row>
    <row r="930" spans="1:11" ht="17.45" customHeight="1">
      <c r="A930" s="44">
        <v>2130305</v>
      </c>
      <c r="B930" s="45" t="s">
        <v>862</v>
      </c>
      <c r="C930" s="53">
        <v>186</v>
      </c>
      <c r="D930" s="35">
        <f t="shared" si="42"/>
        <v>0</v>
      </c>
      <c r="E930" s="53">
        <v>186</v>
      </c>
      <c r="F930" s="35">
        <f t="shared" si="43"/>
        <v>0</v>
      </c>
      <c r="G930" s="53">
        <v>186</v>
      </c>
      <c r="H930" s="35">
        <f t="shared" si="44"/>
        <v>927</v>
      </c>
      <c r="I930" s="53">
        <v>1113</v>
      </c>
    </row>
    <row r="931" spans="1:11" ht="17.45" customHeight="1">
      <c r="A931" s="44">
        <v>2130306</v>
      </c>
      <c r="B931" s="45" t="s">
        <v>863</v>
      </c>
      <c r="C931" s="53">
        <v>1532</v>
      </c>
      <c r="D931" s="35">
        <f t="shared" si="42"/>
        <v>0</v>
      </c>
      <c r="E931" s="53">
        <v>1532</v>
      </c>
      <c r="F931" s="35">
        <f t="shared" si="43"/>
        <v>0</v>
      </c>
      <c r="G931" s="53">
        <v>1532</v>
      </c>
      <c r="H931" s="35">
        <f t="shared" si="44"/>
        <v>-749</v>
      </c>
      <c r="I931" s="53">
        <v>783</v>
      </c>
    </row>
    <row r="932" spans="1:11" ht="17.45" hidden="1" customHeight="1">
      <c r="A932" s="44">
        <v>2130307</v>
      </c>
      <c r="B932" s="45" t="s">
        <v>864</v>
      </c>
      <c r="C932" s="53">
        <v>0</v>
      </c>
      <c r="D932" s="35">
        <f t="shared" si="42"/>
        <v>0</v>
      </c>
      <c r="E932" s="53">
        <v>0</v>
      </c>
      <c r="F932" s="35">
        <f t="shared" si="43"/>
        <v>0</v>
      </c>
      <c r="G932" s="53">
        <v>0</v>
      </c>
      <c r="H932" s="35">
        <f t="shared" si="44"/>
        <v>0</v>
      </c>
      <c r="I932" s="53">
        <v>0</v>
      </c>
      <c r="K932">
        <v>2</v>
      </c>
    </row>
    <row r="933" spans="1:11" ht="17.45" customHeight="1">
      <c r="A933" s="44">
        <v>2130308</v>
      </c>
      <c r="B933" s="45" t="s">
        <v>865</v>
      </c>
      <c r="C933" s="53">
        <v>65</v>
      </c>
      <c r="D933" s="35">
        <f t="shared" si="42"/>
        <v>0</v>
      </c>
      <c r="E933" s="53">
        <v>65</v>
      </c>
      <c r="F933" s="35">
        <f t="shared" si="43"/>
        <v>0</v>
      </c>
      <c r="G933" s="53">
        <v>65</v>
      </c>
      <c r="H933" s="35">
        <f t="shared" si="44"/>
        <v>21</v>
      </c>
      <c r="I933" s="53">
        <v>86</v>
      </c>
    </row>
    <row r="934" spans="1:11" ht="17.45" customHeight="1">
      <c r="A934" s="44">
        <v>2130309</v>
      </c>
      <c r="B934" s="45" t="s">
        <v>866</v>
      </c>
      <c r="C934" s="53">
        <v>68</v>
      </c>
      <c r="D934" s="35">
        <f t="shared" si="42"/>
        <v>0</v>
      </c>
      <c r="E934" s="53">
        <v>68</v>
      </c>
      <c r="F934" s="35">
        <f t="shared" si="43"/>
        <v>0</v>
      </c>
      <c r="G934" s="53">
        <v>68</v>
      </c>
      <c r="H934" s="35">
        <f t="shared" si="44"/>
        <v>-15</v>
      </c>
      <c r="I934" s="53">
        <v>53</v>
      </c>
    </row>
    <row r="935" spans="1:11" ht="17.45" customHeight="1">
      <c r="A935" s="44">
        <v>2130310</v>
      </c>
      <c r="B935" s="45" t="s">
        <v>867</v>
      </c>
      <c r="C935" s="53">
        <v>5</v>
      </c>
      <c r="D935" s="35">
        <f t="shared" si="42"/>
        <v>0</v>
      </c>
      <c r="E935" s="53">
        <v>5</v>
      </c>
      <c r="F935" s="35">
        <f t="shared" si="43"/>
        <v>0</v>
      </c>
      <c r="G935" s="53">
        <v>5</v>
      </c>
      <c r="H935" s="35">
        <f t="shared" si="44"/>
        <v>0</v>
      </c>
      <c r="I935" s="53">
        <v>5</v>
      </c>
    </row>
    <row r="936" spans="1:11" ht="17.45" customHeight="1">
      <c r="A936" s="44">
        <v>2130311</v>
      </c>
      <c r="B936" s="45" t="s">
        <v>868</v>
      </c>
      <c r="C936" s="53">
        <v>343</v>
      </c>
      <c r="D936" s="35">
        <f t="shared" si="42"/>
        <v>0</v>
      </c>
      <c r="E936" s="53">
        <v>343</v>
      </c>
      <c r="F936" s="35">
        <f t="shared" si="43"/>
        <v>0</v>
      </c>
      <c r="G936" s="53">
        <v>343</v>
      </c>
      <c r="H936" s="35">
        <f t="shared" si="44"/>
        <v>-197</v>
      </c>
      <c r="I936" s="53">
        <v>146</v>
      </c>
    </row>
    <row r="937" spans="1:11" ht="17.45" customHeight="1">
      <c r="A937" s="44">
        <v>2130312</v>
      </c>
      <c r="B937" s="45" t="s">
        <v>869</v>
      </c>
      <c r="C937" s="53">
        <v>186</v>
      </c>
      <c r="D937" s="35">
        <f t="shared" si="42"/>
        <v>0</v>
      </c>
      <c r="E937" s="53">
        <v>186</v>
      </c>
      <c r="F937" s="35">
        <f t="shared" si="43"/>
        <v>0</v>
      </c>
      <c r="G937" s="53">
        <v>186</v>
      </c>
      <c r="H937" s="35">
        <f t="shared" si="44"/>
        <v>-91</v>
      </c>
      <c r="I937" s="53">
        <v>95</v>
      </c>
    </row>
    <row r="938" spans="1:11" ht="17.45" customHeight="1">
      <c r="A938" s="44">
        <v>2130313</v>
      </c>
      <c r="B938" s="45" t="s">
        <v>870</v>
      </c>
      <c r="C938" s="53">
        <v>7</v>
      </c>
      <c r="D938" s="35">
        <f t="shared" si="42"/>
        <v>0</v>
      </c>
      <c r="E938" s="53">
        <v>7</v>
      </c>
      <c r="F938" s="35">
        <f t="shared" si="43"/>
        <v>0</v>
      </c>
      <c r="G938" s="53">
        <v>7</v>
      </c>
      <c r="H938" s="35">
        <f t="shared" si="44"/>
        <v>-7</v>
      </c>
      <c r="I938" s="35">
        <v>0</v>
      </c>
    </row>
    <row r="939" spans="1:11" ht="17.45" customHeight="1">
      <c r="A939" s="44">
        <v>2130314</v>
      </c>
      <c r="B939" s="45" t="s">
        <v>871</v>
      </c>
      <c r="C939" s="53">
        <v>114</v>
      </c>
      <c r="D939" s="35">
        <f t="shared" si="42"/>
        <v>0</v>
      </c>
      <c r="E939" s="53">
        <v>114</v>
      </c>
      <c r="F939" s="35">
        <f t="shared" si="43"/>
        <v>0</v>
      </c>
      <c r="G939" s="53">
        <v>114</v>
      </c>
      <c r="H939" s="35">
        <f t="shared" si="44"/>
        <v>-50</v>
      </c>
      <c r="I939" s="53">
        <v>64</v>
      </c>
    </row>
    <row r="940" spans="1:11" ht="17.45" hidden="1" customHeight="1">
      <c r="A940" s="44">
        <v>2130315</v>
      </c>
      <c r="B940" s="45" t="s">
        <v>872</v>
      </c>
      <c r="C940" s="53">
        <v>0</v>
      </c>
      <c r="D940" s="35">
        <f t="shared" si="42"/>
        <v>0</v>
      </c>
      <c r="E940" s="53">
        <v>0</v>
      </c>
      <c r="F940" s="35">
        <f t="shared" si="43"/>
        <v>0</v>
      </c>
      <c r="G940" s="53">
        <v>0</v>
      </c>
      <c r="H940" s="35">
        <f t="shared" si="44"/>
        <v>0</v>
      </c>
      <c r="I940" s="53">
        <v>0</v>
      </c>
      <c r="K940">
        <v>2</v>
      </c>
    </row>
    <row r="941" spans="1:11" ht="17.45" hidden="1" customHeight="1">
      <c r="A941" s="44">
        <v>2130316</v>
      </c>
      <c r="B941" s="45" t="s">
        <v>873</v>
      </c>
      <c r="C941" s="53">
        <v>0</v>
      </c>
      <c r="D941" s="35">
        <f t="shared" si="42"/>
        <v>0</v>
      </c>
      <c r="E941" s="53">
        <v>0</v>
      </c>
      <c r="F941" s="35">
        <f t="shared" si="43"/>
        <v>0</v>
      </c>
      <c r="G941" s="53">
        <v>0</v>
      </c>
      <c r="H941" s="35">
        <f t="shared" si="44"/>
        <v>0</v>
      </c>
      <c r="I941" s="53">
        <v>0</v>
      </c>
      <c r="K941">
        <v>2</v>
      </c>
    </row>
    <row r="942" spans="1:11" ht="17.45" hidden="1" customHeight="1">
      <c r="A942" s="44">
        <v>2130317</v>
      </c>
      <c r="B942" s="45" t="s">
        <v>874</v>
      </c>
      <c r="C942" s="53">
        <v>0</v>
      </c>
      <c r="D942" s="35">
        <f t="shared" si="42"/>
        <v>0</v>
      </c>
      <c r="E942" s="53">
        <v>0</v>
      </c>
      <c r="F942" s="35">
        <f t="shared" si="43"/>
        <v>0</v>
      </c>
      <c r="G942" s="53">
        <v>0</v>
      </c>
      <c r="H942" s="35">
        <f t="shared" si="44"/>
        <v>0</v>
      </c>
      <c r="I942" s="53">
        <v>0</v>
      </c>
      <c r="K942">
        <v>2</v>
      </c>
    </row>
    <row r="943" spans="1:11" ht="17.45" hidden="1" customHeight="1">
      <c r="A943" s="44">
        <v>2130318</v>
      </c>
      <c r="B943" s="45" t="s">
        <v>875</v>
      </c>
      <c r="C943" s="53">
        <v>0</v>
      </c>
      <c r="D943" s="35">
        <f t="shared" si="42"/>
        <v>0</v>
      </c>
      <c r="E943" s="53">
        <v>0</v>
      </c>
      <c r="F943" s="35">
        <f t="shared" si="43"/>
        <v>0</v>
      </c>
      <c r="G943" s="53">
        <v>0</v>
      </c>
      <c r="H943" s="35">
        <f t="shared" si="44"/>
        <v>0</v>
      </c>
      <c r="I943" s="53">
        <v>0</v>
      </c>
      <c r="K943">
        <v>2</v>
      </c>
    </row>
    <row r="944" spans="1:11" ht="17.45" hidden="1" customHeight="1">
      <c r="A944" s="44">
        <v>2130319</v>
      </c>
      <c r="B944" s="45" t="s">
        <v>876</v>
      </c>
      <c r="C944" s="53">
        <v>0</v>
      </c>
      <c r="D944" s="35">
        <f t="shared" si="42"/>
        <v>0</v>
      </c>
      <c r="E944" s="53">
        <v>0</v>
      </c>
      <c r="F944" s="35">
        <f t="shared" si="43"/>
        <v>0</v>
      </c>
      <c r="G944" s="53">
        <v>0</v>
      </c>
      <c r="H944" s="35">
        <f t="shared" si="44"/>
        <v>0</v>
      </c>
      <c r="I944" s="53">
        <v>0</v>
      </c>
      <c r="K944">
        <v>2</v>
      </c>
    </row>
    <row r="945" spans="1:11" ht="17.45" customHeight="1">
      <c r="A945" s="44">
        <v>2130321</v>
      </c>
      <c r="B945" s="45" t="s">
        <v>877</v>
      </c>
      <c r="C945" s="53">
        <v>314</v>
      </c>
      <c r="D945" s="35">
        <f t="shared" si="42"/>
        <v>0</v>
      </c>
      <c r="E945" s="53">
        <v>314</v>
      </c>
      <c r="F945" s="35">
        <f t="shared" si="43"/>
        <v>0</v>
      </c>
      <c r="G945" s="53">
        <v>314</v>
      </c>
      <c r="H945" s="35">
        <f t="shared" si="44"/>
        <v>-314</v>
      </c>
      <c r="I945" s="35">
        <v>0</v>
      </c>
    </row>
    <row r="946" spans="1:11" ht="17.45" hidden="1" customHeight="1">
      <c r="A946" s="44">
        <v>2130322</v>
      </c>
      <c r="B946" s="45" t="s">
        <v>878</v>
      </c>
      <c r="C946" s="53">
        <v>0</v>
      </c>
      <c r="D946" s="35">
        <f t="shared" si="42"/>
        <v>0</v>
      </c>
      <c r="E946" s="53">
        <v>0</v>
      </c>
      <c r="F946" s="35">
        <f t="shared" si="43"/>
        <v>0</v>
      </c>
      <c r="G946" s="53">
        <v>0</v>
      </c>
      <c r="H946" s="35">
        <f t="shared" si="44"/>
        <v>0</v>
      </c>
      <c r="I946" s="53">
        <v>0</v>
      </c>
      <c r="K946">
        <v>2</v>
      </c>
    </row>
    <row r="947" spans="1:11" ht="17.45" customHeight="1">
      <c r="A947" s="44">
        <v>2130333</v>
      </c>
      <c r="B947" s="45" t="s">
        <v>851</v>
      </c>
      <c r="C947" s="53">
        <v>71</v>
      </c>
      <c r="D947" s="35">
        <f t="shared" si="42"/>
        <v>0</v>
      </c>
      <c r="E947" s="53">
        <v>71</v>
      </c>
      <c r="F947" s="35">
        <f t="shared" si="43"/>
        <v>0</v>
      </c>
      <c r="G947" s="53">
        <v>71</v>
      </c>
      <c r="H947" s="35">
        <f t="shared" si="44"/>
        <v>-7</v>
      </c>
      <c r="I947" s="53">
        <v>64</v>
      </c>
    </row>
    <row r="948" spans="1:11" ht="17.45" customHeight="1">
      <c r="A948" s="44">
        <v>2130334</v>
      </c>
      <c r="B948" s="45" t="s">
        <v>879</v>
      </c>
      <c r="C948" s="53">
        <v>11</v>
      </c>
      <c r="D948" s="35">
        <f t="shared" si="42"/>
        <v>0</v>
      </c>
      <c r="E948" s="53">
        <v>11</v>
      </c>
      <c r="F948" s="35">
        <f t="shared" si="43"/>
        <v>0</v>
      </c>
      <c r="G948" s="53">
        <v>11</v>
      </c>
      <c r="H948" s="35">
        <f t="shared" si="44"/>
        <v>-11</v>
      </c>
      <c r="I948" s="35">
        <v>0</v>
      </c>
    </row>
    <row r="949" spans="1:11" ht="17.45" hidden="1" customHeight="1">
      <c r="A949" s="44">
        <v>2130335</v>
      </c>
      <c r="B949" s="45" t="s">
        <v>880</v>
      </c>
      <c r="C949" s="53">
        <v>0</v>
      </c>
      <c r="D949" s="35">
        <f t="shared" si="42"/>
        <v>0</v>
      </c>
      <c r="E949" s="53">
        <v>0</v>
      </c>
      <c r="F949" s="35">
        <f t="shared" si="43"/>
        <v>0</v>
      </c>
      <c r="G949" s="53">
        <v>0</v>
      </c>
      <c r="H949" s="35">
        <f t="shared" si="44"/>
        <v>0</v>
      </c>
      <c r="I949" s="53">
        <v>0</v>
      </c>
      <c r="K949">
        <v>2</v>
      </c>
    </row>
    <row r="950" spans="1:11" ht="17.45" hidden="1" customHeight="1">
      <c r="A950" s="44">
        <v>2130336</v>
      </c>
      <c r="B950" s="45" t="s">
        <v>881</v>
      </c>
      <c r="C950" s="53">
        <v>0</v>
      </c>
      <c r="D950" s="35">
        <f t="shared" si="42"/>
        <v>0</v>
      </c>
      <c r="E950" s="53">
        <v>0</v>
      </c>
      <c r="F950" s="35">
        <f t="shared" si="43"/>
        <v>0</v>
      </c>
      <c r="G950" s="53">
        <v>0</v>
      </c>
      <c r="H950" s="35">
        <f t="shared" si="44"/>
        <v>0</v>
      </c>
      <c r="I950" s="53">
        <v>0</v>
      </c>
      <c r="K950">
        <v>2</v>
      </c>
    </row>
    <row r="951" spans="1:11" ht="17.45" hidden="1" customHeight="1">
      <c r="A951" s="44">
        <v>2130337</v>
      </c>
      <c r="B951" s="45" t="s">
        <v>882</v>
      </c>
      <c r="C951" s="53">
        <v>0</v>
      </c>
      <c r="D951" s="35">
        <f t="shared" si="42"/>
        <v>0</v>
      </c>
      <c r="E951" s="53">
        <v>0</v>
      </c>
      <c r="F951" s="35">
        <f t="shared" si="43"/>
        <v>0</v>
      </c>
      <c r="G951" s="53">
        <v>0</v>
      </c>
      <c r="H951" s="35">
        <f t="shared" si="44"/>
        <v>0</v>
      </c>
      <c r="I951" s="53">
        <v>0</v>
      </c>
      <c r="K951">
        <v>2</v>
      </c>
    </row>
    <row r="952" spans="1:11" ht="17.45" customHeight="1">
      <c r="A952" s="44">
        <v>2130399</v>
      </c>
      <c r="B952" s="45" t="s">
        <v>883</v>
      </c>
      <c r="C952" s="53">
        <v>239</v>
      </c>
      <c r="D952" s="35">
        <f t="shared" si="42"/>
        <v>0</v>
      </c>
      <c r="E952" s="53">
        <v>239</v>
      </c>
      <c r="F952" s="35">
        <f t="shared" si="43"/>
        <v>0</v>
      </c>
      <c r="G952" s="53">
        <v>239</v>
      </c>
      <c r="H952" s="35">
        <f t="shared" si="44"/>
        <v>325</v>
      </c>
      <c r="I952" s="53">
        <v>564</v>
      </c>
    </row>
    <row r="953" spans="1:11" ht="17.45" customHeight="1">
      <c r="A953" s="47">
        <v>21305</v>
      </c>
      <c r="B953" s="47" t="s">
        <v>884</v>
      </c>
      <c r="C953" s="52">
        <v>2666</v>
      </c>
      <c r="D953" s="34">
        <f t="shared" si="42"/>
        <v>0</v>
      </c>
      <c r="E953" s="52">
        <f>SUM(E954:E963)</f>
        <v>2666</v>
      </c>
      <c r="F953" s="34">
        <f t="shared" si="43"/>
        <v>0</v>
      </c>
      <c r="G953" s="52">
        <f>SUM(G954:G963)</f>
        <v>2666</v>
      </c>
      <c r="H953" s="34">
        <f t="shared" si="44"/>
        <v>-797</v>
      </c>
      <c r="I953" s="52">
        <f>SUM(I954:I963)</f>
        <v>1869</v>
      </c>
    </row>
    <row r="954" spans="1:11" ht="17.45" hidden="1" customHeight="1">
      <c r="A954" s="44">
        <v>2130501</v>
      </c>
      <c r="B954" s="45" t="s">
        <v>165</v>
      </c>
      <c r="C954" s="54">
        <v>0</v>
      </c>
      <c r="D954" s="35">
        <f t="shared" si="42"/>
        <v>0</v>
      </c>
      <c r="E954" s="54">
        <v>0</v>
      </c>
      <c r="F954" s="35">
        <f t="shared" si="43"/>
        <v>0</v>
      </c>
      <c r="G954" s="54">
        <v>0</v>
      </c>
      <c r="H954" s="35">
        <f t="shared" si="44"/>
        <v>0</v>
      </c>
      <c r="I954" s="54"/>
      <c r="K954">
        <v>2</v>
      </c>
    </row>
    <row r="955" spans="1:11" ht="17.45" hidden="1" customHeight="1">
      <c r="A955" s="44">
        <v>2130502</v>
      </c>
      <c r="B955" s="45" t="s">
        <v>166</v>
      </c>
      <c r="C955" s="54">
        <v>0</v>
      </c>
      <c r="D955" s="35">
        <f t="shared" si="42"/>
        <v>0</v>
      </c>
      <c r="E955" s="54">
        <v>0</v>
      </c>
      <c r="F955" s="35">
        <f t="shared" si="43"/>
        <v>0</v>
      </c>
      <c r="G955" s="54">
        <v>0</v>
      </c>
      <c r="H955" s="35">
        <f t="shared" si="44"/>
        <v>0</v>
      </c>
      <c r="I955" s="54"/>
      <c r="K955">
        <v>2</v>
      </c>
    </row>
    <row r="956" spans="1:11" ht="17.45" hidden="1" customHeight="1">
      <c r="A956" s="44">
        <v>2130503</v>
      </c>
      <c r="B956" s="45" t="s">
        <v>167</v>
      </c>
      <c r="C956" s="54">
        <v>0</v>
      </c>
      <c r="D956" s="35">
        <f t="shared" si="42"/>
        <v>0</v>
      </c>
      <c r="E956" s="54">
        <v>0</v>
      </c>
      <c r="F956" s="35">
        <f t="shared" si="43"/>
        <v>0</v>
      </c>
      <c r="G956" s="54">
        <v>0</v>
      </c>
      <c r="H956" s="35">
        <f t="shared" si="44"/>
        <v>0</v>
      </c>
      <c r="I956" s="54"/>
      <c r="K956">
        <v>2</v>
      </c>
    </row>
    <row r="957" spans="1:11" ht="17.45" customHeight="1">
      <c r="A957" s="44">
        <v>2130504</v>
      </c>
      <c r="B957" s="45" t="s">
        <v>885</v>
      </c>
      <c r="C957" s="54">
        <v>7</v>
      </c>
      <c r="D957" s="35">
        <f t="shared" si="42"/>
        <v>0</v>
      </c>
      <c r="E957" s="54">
        <v>7</v>
      </c>
      <c r="F957" s="35">
        <f t="shared" si="43"/>
        <v>0</v>
      </c>
      <c r="G957" s="54">
        <v>7</v>
      </c>
      <c r="H957" s="35">
        <f t="shared" si="44"/>
        <v>-7</v>
      </c>
      <c r="I957" s="54"/>
    </row>
    <row r="958" spans="1:11" ht="17.45" hidden="1" customHeight="1">
      <c r="A958" s="44">
        <v>2130505</v>
      </c>
      <c r="B958" s="45" t="s">
        <v>886</v>
      </c>
      <c r="C958" s="54">
        <v>0</v>
      </c>
      <c r="D958" s="35">
        <f t="shared" si="42"/>
        <v>0</v>
      </c>
      <c r="E958" s="54">
        <v>0</v>
      </c>
      <c r="F958" s="35">
        <f t="shared" si="43"/>
        <v>0</v>
      </c>
      <c r="G958" s="54">
        <v>0</v>
      </c>
      <c r="H958" s="35">
        <f t="shared" si="44"/>
        <v>0</v>
      </c>
      <c r="I958" s="54"/>
      <c r="K958">
        <v>2</v>
      </c>
    </row>
    <row r="959" spans="1:11" ht="17.45" hidden="1" customHeight="1">
      <c r="A959" s="44">
        <v>2130506</v>
      </c>
      <c r="B959" s="45" t="s">
        <v>887</v>
      </c>
      <c r="C959" s="54">
        <v>0</v>
      </c>
      <c r="D959" s="35">
        <f t="shared" si="42"/>
        <v>0</v>
      </c>
      <c r="E959" s="54">
        <v>0</v>
      </c>
      <c r="F959" s="35">
        <f t="shared" si="43"/>
        <v>0</v>
      </c>
      <c r="G959" s="54">
        <v>0</v>
      </c>
      <c r="H959" s="35">
        <f t="shared" si="44"/>
        <v>0</v>
      </c>
      <c r="I959" s="54"/>
      <c r="K959">
        <v>2</v>
      </c>
    </row>
    <row r="960" spans="1:11" ht="17.45" hidden="1" customHeight="1">
      <c r="A960" s="44">
        <v>2130507</v>
      </c>
      <c r="B960" s="45" t="s">
        <v>888</v>
      </c>
      <c r="C960" s="54">
        <v>0</v>
      </c>
      <c r="D960" s="35">
        <f t="shared" si="42"/>
        <v>0</v>
      </c>
      <c r="E960" s="54">
        <v>0</v>
      </c>
      <c r="F960" s="35">
        <f t="shared" si="43"/>
        <v>0</v>
      </c>
      <c r="G960" s="54">
        <v>0</v>
      </c>
      <c r="H960" s="35">
        <f t="shared" si="44"/>
        <v>0</v>
      </c>
      <c r="I960" s="54"/>
      <c r="K960">
        <v>2</v>
      </c>
    </row>
    <row r="961" spans="1:11" ht="17.45" hidden="1" customHeight="1">
      <c r="A961" s="44">
        <v>2130508</v>
      </c>
      <c r="B961" s="45" t="s">
        <v>889</v>
      </c>
      <c r="C961" s="54">
        <v>0</v>
      </c>
      <c r="D961" s="35">
        <f t="shared" si="42"/>
        <v>0</v>
      </c>
      <c r="E961" s="54">
        <v>0</v>
      </c>
      <c r="F961" s="35">
        <f t="shared" si="43"/>
        <v>0</v>
      </c>
      <c r="G961" s="54">
        <v>0</v>
      </c>
      <c r="H961" s="35">
        <f t="shared" si="44"/>
        <v>0</v>
      </c>
      <c r="I961" s="54"/>
      <c r="K961">
        <v>2</v>
      </c>
    </row>
    <row r="962" spans="1:11" ht="17.45" hidden="1" customHeight="1">
      <c r="A962" s="44">
        <v>2130550</v>
      </c>
      <c r="B962" s="45" t="s">
        <v>890</v>
      </c>
      <c r="C962" s="54">
        <v>0</v>
      </c>
      <c r="D962" s="35">
        <f t="shared" si="42"/>
        <v>0</v>
      </c>
      <c r="E962" s="54">
        <v>0</v>
      </c>
      <c r="F962" s="35">
        <f t="shared" si="43"/>
        <v>0</v>
      </c>
      <c r="G962" s="54">
        <v>0</v>
      </c>
      <c r="H962" s="35">
        <f t="shared" si="44"/>
        <v>0</v>
      </c>
      <c r="I962" s="54"/>
      <c r="K962">
        <v>2</v>
      </c>
    </row>
    <row r="963" spans="1:11" ht="17.45" customHeight="1">
      <c r="A963" s="44">
        <v>2130599</v>
      </c>
      <c r="B963" s="45" t="s">
        <v>891</v>
      </c>
      <c r="C963" s="53">
        <v>2659</v>
      </c>
      <c r="D963" s="35">
        <f t="shared" si="42"/>
        <v>0</v>
      </c>
      <c r="E963" s="53">
        <v>2659</v>
      </c>
      <c r="F963" s="35">
        <f t="shared" si="43"/>
        <v>0</v>
      </c>
      <c r="G963" s="53">
        <v>2659</v>
      </c>
      <c r="H963" s="35">
        <f t="shared" si="44"/>
        <v>-790</v>
      </c>
      <c r="I963" s="53">
        <v>1869</v>
      </c>
    </row>
    <row r="964" spans="1:11" ht="17.45" customHeight="1">
      <c r="A964" s="47">
        <v>21307</v>
      </c>
      <c r="B964" s="47" t="s">
        <v>892</v>
      </c>
      <c r="C964" s="52">
        <v>23</v>
      </c>
      <c r="D964" s="34">
        <f t="shared" si="42"/>
        <v>0</v>
      </c>
      <c r="E964" s="52">
        <f>SUM(E965:E970)</f>
        <v>23</v>
      </c>
      <c r="F964" s="34">
        <f t="shared" si="43"/>
        <v>0</v>
      </c>
      <c r="G964" s="52">
        <f>SUM(G965:G970)</f>
        <v>23</v>
      </c>
      <c r="H964" s="34">
        <f t="shared" si="44"/>
        <v>-2</v>
      </c>
      <c r="I964" s="52">
        <f>SUM(I965:I970)</f>
        <v>21</v>
      </c>
    </row>
    <row r="965" spans="1:11" ht="17.45" customHeight="1">
      <c r="A965" s="44">
        <v>2130701</v>
      </c>
      <c r="B965" s="45" t="s">
        <v>893</v>
      </c>
      <c r="C965" s="53">
        <v>22</v>
      </c>
      <c r="D965" s="35">
        <f t="shared" si="42"/>
        <v>0</v>
      </c>
      <c r="E965" s="53">
        <v>22</v>
      </c>
      <c r="F965" s="35">
        <f t="shared" si="43"/>
        <v>0</v>
      </c>
      <c r="G965" s="53">
        <v>22</v>
      </c>
      <c r="H965" s="35">
        <f t="shared" si="44"/>
        <v>-1</v>
      </c>
      <c r="I965" s="53">
        <v>21</v>
      </c>
    </row>
    <row r="966" spans="1:11" ht="17.45" hidden="1" customHeight="1">
      <c r="A966" s="44">
        <v>2130704</v>
      </c>
      <c r="B966" s="45" t="s">
        <v>894</v>
      </c>
      <c r="C966" s="53">
        <v>0</v>
      </c>
      <c r="D966" s="35">
        <f t="shared" si="42"/>
        <v>0</v>
      </c>
      <c r="E966" s="53">
        <v>0</v>
      </c>
      <c r="F966" s="35">
        <f t="shared" si="43"/>
        <v>0</v>
      </c>
      <c r="G966" s="53">
        <v>0</v>
      </c>
      <c r="H966" s="35">
        <f t="shared" si="44"/>
        <v>0</v>
      </c>
      <c r="I966" s="53"/>
      <c r="K966">
        <v>2</v>
      </c>
    </row>
    <row r="967" spans="1:11" ht="17.45" customHeight="1">
      <c r="A967" s="44">
        <v>2130705</v>
      </c>
      <c r="B967" s="45" t="s">
        <v>895</v>
      </c>
      <c r="C967" s="53">
        <v>1</v>
      </c>
      <c r="D967" s="35">
        <f t="shared" si="42"/>
        <v>0</v>
      </c>
      <c r="E967" s="53">
        <v>1</v>
      </c>
      <c r="F967" s="35">
        <f t="shared" si="43"/>
        <v>0</v>
      </c>
      <c r="G967" s="53">
        <v>1</v>
      </c>
      <c r="H967" s="35">
        <f t="shared" si="44"/>
        <v>-1</v>
      </c>
      <c r="I967" s="53"/>
    </row>
    <row r="968" spans="1:11" ht="17.45" hidden="1" customHeight="1">
      <c r="A968" s="44">
        <v>2130706</v>
      </c>
      <c r="B968" s="45" t="s">
        <v>896</v>
      </c>
      <c r="C968" s="53">
        <v>0</v>
      </c>
      <c r="D968" s="35">
        <f t="shared" ref="D968:D1031" si="45">E968-C968</f>
        <v>0</v>
      </c>
      <c r="E968" s="53">
        <v>0</v>
      </c>
      <c r="F968" s="35">
        <f t="shared" ref="F968:F1031" si="46">G968-E968</f>
        <v>0</v>
      </c>
      <c r="G968" s="53">
        <v>0</v>
      </c>
      <c r="H968" s="35">
        <f t="shared" ref="H968:H1031" si="47">I968-G968</f>
        <v>0</v>
      </c>
      <c r="I968" s="53"/>
      <c r="K968">
        <v>2</v>
      </c>
    </row>
    <row r="969" spans="1:11" ht="17.45" hidden="1" customHeight="1">
      <c r="A969" s="44">
        <v>2130707</v>
      </c>
      <c r="B969" s="45" t="s">
        <v>897</v>
      </c>
      <c r="C969" s="53">
        <v>0</v>
      </c>
      <c r="D969" s="35">
        <f t="shared" si="45"/>
        <v>0</v>
      </c>
      <c r="E969" s="53">
        <v>0</v>
      </c>
      <c r="F969" s="35">
        <f t="shared" si="46"/>
        <v>0</v>
      </c>
      <c r="G969" s="53">
        <v>0</v>
      </c>
      <c r="H969" s="35">
        <f t="shared" si="47"/>
        <v>0</v>
      </c>
      <c r="I969" s="53"/>
      <c r="K969">
        <v>2</v>
      </c>
    </row>
    <row r="970" spans="1:11" ht="17.45" hidden="1" customHeight="1">
      <c r="A970" s="44">
        <v>2130799</v>
      </c>
      <c r="B970" s="45" t="s">
        <v>898</v>
      </c>
      <c r="C970" s="53">
        <v>0</v>
      </c>
      <c r="D970" s="35">
        <f t="shared" si="45"/>
        <v>0</v>
      </c>
      <c r="E970" s="53">
        <v>0</v>
      </c>
      <c r="F970" s="35">
        <f t="shared" si="46"/>
        <v>0</v>
      </c>
      <c r="G970" s="53">
        <v>0</v>
      </c>
      <c r="H970" s="35">
        <f t="shared" si="47"/>
        <v>0</v>
      </c>
      <c r="I970" s="53"/>
      <c r="K970">
        <v>2</v>
      </c>
    </row>
    <row r="971" spans="1:11" ht="17.45" customHeight="1">
      <c r="A971" s="47">
        <v>21308</v>
      </c>
      <c r="B971" s="47" t="s">
        <v>899</v>
      </c>
      <c r="C971" s="52">
        <v>1966</v>
      </c>
      <c r="D971" s="34">
        <f t="shared" si="45"/>
        <v>0</v>
      </c>
      <c r="E971" s="52">
        <f>SUM(E972:E977)</f>
        <v>1966</v>
      </c>
      <c r="F971" s="34">
        <f t="shared" si="46"/>
        <v>0</v>
      </c>
      <c r="G971" s="52">
        <f>SUM(G972:G977)</f>
        <v>1966</v>
      </c>
      <c r="H971" s="34">
        <f t="shared" si="47"/>
        <v>-1259</v>
      </c>
      <c r="I971" s="52">
        <f>SUM(I972:I977)</f>
        <v>707</v>
      </c>
    </row>
    <row r="972" spans="1:11" ht="17.45" hidden="1" customHeight="1">
      <c r="A972" s="44">
        <v>2130801</v>
      </c>
      <c r="B972" s="45" t="s">
        <v>900</v>
      </c>
      <c r="C972" s="54">
        <v>0</v>
      </c>
      <c r="D972" s="35">
        <f t="shared" si="45"/>
        <v>0</v>
      </c>
      <c r="E972" s="54">
        <v>0</v>
      </c>
      <c r="F972" s="35">
        <f t="shared" si="46"/>
        <v>0</v>
      </c>
      <c r="G972" s="54">
        <v>0</v>
      </c>
      <c r="H972" s="35">
        <f t="shared" si="47"/>
        <v>0</v>
      </c>
      <c r="I972" s="54"/>
      <c r="K972">
        <v>2</v>
      </c>
    </row>
    <row r="973" spans="1:11" ht="17.45" hidden="1" customHeight="1">
      <c r="A973" s="44">
        <v>2130802</v>
      </c>
      <c r="B973" s="45" t="s">
        <v>901</v>
      </c>
      <c r="C973" s="54">
        <v>0</v>
      </c>
      <c r="D973" s="35">
        <f t="shared" si="45"/>
        <v>0</v>
      </c>
      <c r="E973" s="54">
        <v>0</v>
      </c>
      <c r="F973" s="35">
        <f t="shared" si="46"/>
        <v>0</v>
      </c>
      <c r="G973" s="54">
        <v>0</v>
      </c>
      <c r="H973" s="35">
        <f t="shared" si="47"/>
        <v>0</v>
      </c>
      <c r="I973" s="54"/>
      <c r="K973">
        <v>2</v>
      </c>
    </row>
    <row r="974" spans="1:11" ht="17.45" customHeight="1">
      <c r="A974" s="44">
        <v>2130803</v>
      </c>
      <c r="B974" s="45" t="s">
        <v>902</v>
      </c>
      <c r="C974" s="54">
        <v>1796</v>
      </c>
      <c r="D974" s="35">
        <f t="shared" si="45"/>
        <v>0</v>
      </c>
      <c r="E974" s="54">
        <v>1796</v>
      </c>
      <c r="F974" s="35">
        <f t="shared" si="46"/>
        <v>0</v>
      </c>
      <c r="G974" s="54">
        <v>1796</v>
      </c>
      <c r="H974" s="35">
        <f t="shared" si="47"/>
        <v>-1214</v>
      </c>
      <c r="I974" s="54">
        <v>582</v>
      </c>
    </row>
    <row r="975" spans="1:11" ht="17.45" customHeight="1">
      <c r="A975" s="44">
        <v>2130804</v>
      </c>
      <c r="B975" s="45" t="s">
        <v>903</v>
      </c>
      <c r="C975" s="54">
        <v>170</v>
      </c>
      <c r="D975" s="35">
        <f t="shared" si="45"/>
        <v>0</v>
      </c>
      <c r="E975" s="54">
        <v>170</v>
      </c>
      <c r="F975" s="35">
        <f t="shared" si="46"/>
        <v>0</v>
      </c>
      <c r="G975" s="54">
        <v>170</v>
      </c>
      <c r="H975" s="35">
        <f t="shared" si="47"/>
        <v>-45</v>
      </c>
      <c r="I975" s="54">
        <v>125</v>
      </c>
    </row>
    <row r="976" spans="1:11" ht="17.45" hidden="1" customHeight="1">
      <c r="A976" s="44">
        <v>2130805</v>
      </c>
      <c r="B976" s="45" t="s">
        <v>904</v>
      </c>
      <c r="C976" s="54">
        <v>0</v>
      </c>
      <c r="D976" s="35">
        <f t="shared" si="45"/>
        <v>0</v>
      </c>
      <c r="E976" s="54">
        <v>0</v>
      </c>
      <c r="F976" s="35">
        <f t="shared" si="46"/>
        <v>0</v>
      </c>
      <c r="G976" s="54">
        <v>0</v>
      </c>
      <c r="H976" s="35">
        <f t="shared" si="47"/>
        <v>0</v>
      </c>
      <c r="I976" s="54"/>
      <c r="K976">
        <v>2</v>
      </c>
    </row>
    <row r="977" spans="1:11" ht="17.45" hidden="1" customHeight="1">
      <c r="A977" s="44">
        <v>2130899</v>
      </c>
      <c r="B977" s="45" t="s">
        <v>905</v>
      </c>
      <c r="C977" s="54">
        <v>0</v>
      </c>
      <c r="D977" s="35">
        <f t="shared" si="45"/>
        <v>0</v>
      </c>
      <c r="E977" s="54">
        <v>0</v>
      </c>
      <c r="F977" s="35">
        <f t="shared" si="46"/>
        <v>0</v>
      </c>
      <c r="G977" s="54">
        <v>0</v>
      </c>
      <c r="H977" s="35">
        <f t="shared" si="47"/>
        <v>0</v>
      </c>
      <c r="I977" s="54"/>
      <c r="K977">
        <v>2</v>
      </c>
    </row>
    <row r="978" spans="1:11" ht="17.45" hidden="1" customHeight="1">
      <c r="A978" s="47">
        <v>21309</v>
      </c>
      <c r="B978" s="47" t="s">
        <v>906</v>
      </c>
      <c r="C978" s="55">
        <v>0</v>
      </c>
      <c r="D978" s="34">
        <f t="shared" si="45"/>
        <v>0</v>
      </c>
      <c r="E978" s="55">
        <f>SUM(E979:E980)</f>
        <v>0</v>
      </c>
      <c r="F978" s="34">
        <f t="shared" si="46"/>
        <v>0</v>
      </c>
      <c r="G978" s="55">
        <f>SUM(G979:G980)</f>
        <v>0</v>
      </c>
      <c r="H978" s="34">
        <f t="shared" si="47"/>
        <v>0</v>
      </c>
      <c r="I978" s="55">
        <f>SUM(I979:I980)</f>
        <v>0</v>
      </c>
      <c r="K978">
        <v>2</v>
      </c>
    </row>
    <row r="979" spans="1:11" ht="17.45" hidden="1" customHeight="1">
      <c r="A979" s="44">
        <v>2130901</v>
      </c>
      <c r="B979" s="45" t="s">
        <v>907</v>
      </c>
      <c r="C979" s="54">
        <v>0</v>
      </c>
      <c r="D979" s="35">
        <f t="shared" si="45"/>
        <v>0</v>
      </c>
      <c r="E979" s="54">
        <v>0</v>
      </c>
      <c r="F979" s="35">
        <f t="shared" si="46"/>
        <v>0</v>
      </c>
      <c r="G979" s="54">
        <v>0</v>
      </c>
      <c r="H979" s="35">
        <f t="shared" si="47"/>
        <v>0</v>
      </c>
      <c r="I979" s="54"/>
      <c r="K979">
        <v>2</v>
      </c>
    </row>
    <row r="980" spans="1:11" ht="17.45" hidden="1" customHeight="1">
      <c r="A980" s="44">
        <v>2130999</v>
      </c>
      <c r="B980" s="45" t="s">
        <v>908</v>
      </c>
      <c r="C980" s="54">
        <v>0</v>
      </c>
      <c r="D980" s="35">
        <f t="shared" si="45"/>
        <v>0</v>
      </c>
      <c r="E980" s="54">
        <v>0</v>
      </c>
      <c r="F980" s="35">
        <f t="shared" si="46"/>
        <v>0</v>
      </c>
      <c r="G980" s="54">
        <v>0</v>
      </c>
      <c r="H980" s="35">
        <f t="shared" si="47"/>
        <v>0</v>
      </c>
      <c r="I980" s="54"/>
      <c r="K980">
        <v>2</v>
      </c>
    </row>
    <row r="981" spans="1:11" ht="17.45" customHeight="1">
      <c r="A981" s="47">
        <v>21399</v>
      </c>
      <c r="B981" s="47" t="s">
        <v>909</v>
      </c>
      <c r="C981" s="52">
        <v>292</v>
      </c>
      <c r="D981" s="34">
        <f t="shared" si="45"/>
        <v>0</v>
      </c>
      <c r="E981" s="55">
        <f>SUM(E982:E983)</f>
        <v>292</v>
      </c>
      <c r="F981" s="34">
        <f t="shared" si="46"/>
        <v>0</v>
      </c>
      <c r="G981" s="55">
        <f>SUM(G982:G983)</f>
        <v>292</v>
      </c>
      <c r="H981" s="34">
        <f t="shared" si="47"/>
        <v>-257</v>
      </c>
      <c r="I981" s="55">
        <f>SUM(I982:I983)</f>
        <v>35</v>
      </c>
    </row>
    <row r="982" spans="1:11" ht="17.45" hidden="1" customHeight="1">
      <c r="A982" s="44">
        <v>2139901</v>
      </c>
      <c r="B982" s="45" t="s">
        <v>910</v>
      </c>
      <c r="C982" s="54">
        <v>0</v>
      </c>
      <c r="D982" s="35">
        <f t="shared" si="45"/>
        <v>0</v>
      </c>
      <c r="E982" s="54">
        <v>0</v>
      </c>
      <c r="F982" s="35">
        <f t="shared" si="46"/>
        <v>0</v>
      </c>
      <c r="G982" s="54">
        <v>0</v>
      </c>
      <c r="H982" s="35">
        <f t="shared" si="47"/>
        <v>0</v>
      </c>
      <c r="I982" s="54"/>
      <c r="K982">
        <v>2</v>
      </c>
    </row>
    <row r="983" spans="1:11" ht="17.45" customHeight="1">
      <c r="A983" s="44">
        <v>2139999</v>
      </c>
      <c r="B983" s="45" t="s">
        <v>911</v>
      </c>
      <c r="C983" s="53">
        <v>292</v>
      </c>
      <c r="D983" s="35">
        <f t="shared" si="45"/>
        <v>0</v>
      </c>
      <c r="E983" s="53">
        <v>292</v>
      </c>
      <c r="F983" s="35">
        <f t="shared" si="46"/>
        <v>0</v>
      </c>
      <c r="G983" s="53">
        <v>292</v>
      </c>
      <c r="H983" s="35">
        <f t="shared" si="47"/>
        <v>-257</v>
      </c>
      <c r="I983" s="53">
        <v>35</v>
      </c>
    </row>
    <row r="984" spans="1:11" ht="17.45" customHeight="1">
      <c r="A984" s="47">
        <v>214</v>
      </c>
      <c r="B984" s="47" t="s">
        <v>912</v>
      </c>
      <c r="C984" s="52">
        <v>11645</v>
      </c>
      <c r="D984" s="34">
        <f t="shared" si="45"/>
        <v>0</v>
      </c>
      <c r="E984" s="52">
        <f>E985+E1008+E1018+E1028+E1033+E1040+E1045</f>
        <v>11645</v>
      </c>
      <c r="F984" s="34">
        <f t="shared" si="46"/>
        <v>0</v>
      </c>
      <c r="G984" s="52">
        <f>G985+G1008+G1018+G1028+G1033+G1040+G1045</f>
        <v>11645</v>
      </c>
      <c r="H984" s="34">
        <f t="shared" si="47"/>
        <v>-7824</v>
      </c>
      <c r="I984" s="52">
        <f>I985+I1008+I1018+I1028+I1033+I1040+I1045</f>
        <v>3821</v>
      </c>
    </row>
    <row r="985" spans="1:11" ht="17.45" customHeight="1">
      <c r="A985" s="47">
        <v>21401</v>
      </c>
      <c r="B985" s="47" t="s">
        <v>913</v>
      </c>
      <c r="C985" s="52">
        <v>10608</v>
      </c>
      <c r="D985" s="34">
        <f t="shared" si="45"/>
        <v>0</v>
      </c>
      <c r="E985" s="52">
        <f>SUM(E986:E1007)</f>
        <v>10608</v>
      </c>
      <c r="F985" s="34">
        <f t="shared" si="46"/>
        <v>0</v>
      </c>
      <c r="G985" s="52">
        <f>SUM(G986:G1007)</f>
        <v>10608</v>
      </c>
      <c r="H985" s="34">
        <f t="shared" si="47"/>
        <v>-7877</v>
      </c>
      <c r="I985" s="52">
        <f>SUM(I986:I1007)</f>
        <v>2731</v>
      </c>
    </row>
    <row r="986" spans="1:11" ht="17.45" customHeight="1">
      <c r="A986" s="44">
        <v>2140101</v>
      </c>
      <c r="B986" s="45" t="s">
        <v>165</v>
      </c>
      <c r="C986" s="53">
        <v>865</v>
      </c>
      <c r="D986" s="35">
        <f t="shared" si="45"/>
        <v>0</v>
      </c>
      <c r="E986" s="53">
        <v>865</v>
      </c>
      <c r="F986" s="35">
        <f t="shared" si="46"/>
        <v>0</v>
      </c>
      <c r="G986" s="53">
        <v>865</v>
      </c>
      <c r="H986" s="35">
        <f t="shared" si="47"/>
        <v>-8</v>
      </c>
      <c r="I986" s="53">
        <v>857</v>
      </c>
    </row>
    <row r="987" spans="1:11" ht="17.45" customHeight="1">
      <c r="A987" s="44">
        <v>2140102</v>
      </c>
      <c r="B987" s="45" t="s">
        <v>166</v>
      </c>
      <c r="C987" s="53">
        <v>65</v>
      </c>
      <c r="D987" s="35">
        <f t="shared" si="45"/>
        <v>0</v>
      </c>
      <c r="E987" s="53">
        <v>65</v>
      </c>
      <c r="F987" s="35">
        <f t="shared" si="46"/>
        <v>0</v>
      </c>
      <c r="G987" s="53">
        <v>65</v>
      </c>
      <c r="H987" s="35">
        <f t="shared" si="47"/>
        <v>48</v>
      </c>
      <c r="I987" s="53">
        <v>113</v>
      </c>
    </row>
    <row r="988" spans="1:11" ht="17.45" customHeight="1">
      <c r="A988" s="44">
        <v>2140103</v>
      </c>
      <c r="B988" s="45" t="s">
        <v>167</v>
      </c>
      <c r="C988" s="53">
        <v>453</v>
      </c>
      <c r="D988" s="35">
        <f t="shared" si="45"/>
        <v>0</v>
      </c>
      <c r="E988" s="53">
        <v>453</v>
      </c>
      <c r="F988" s="35">
        <f t="shared" si="46"/>
        <v>0</v>
      </c>
      <c r="G988" s="53">
        <v>453</v>
      </c>
      <c r="H988" s="35">
        <f t="shared" si="47"/>
        <v>19</v>
      </c>
      <c r="I988" s="53">
        <v>472</v>
      </c>
    </row>
    <row r="989" spans="1:11" ht="17.45" customHeight="1">
      <c r="A989" s="44">
        <v>2140104</v>
      </c>
      <c r="B989" s="45" t="s">
        <v>914</v>
      </c>
      <c r="C989" s="53">
        <v>7172</v>
      </c>
      <c r="D989" s="35">
        <f t="shared" si="45"/>
        <v>0</v>
      </c>
      <c r="E989" s="53">
        <v>7172</v>
      </c>
      <c r="F989" s="35">
        <f t="shared" si="46"/>
        <v>0</v>
      </c>
      <c r="G989" s="53">
        <v>7172</v>
      </c>
      <c r="H989" s="35">
        <f t="shared" si="47"/>
        <v>-6960</v>
      </c>
      <c r="I989" s="53">
        <v>212</v>
      </c>
    </row>
    <row r="990" spans="1:11" ht="17.45" customHeight="1">
      <c r="A990" s="44">
        <v>2140106</v>
      </c>
      <c r="B990" s="45" t="s">
        <v>915</v>
      </c>
      <c r="C990" s="53">
        <v>1094</v>
      </c>
      <c r="D990" s="35">
        <f t="shared" si="45"/>
        <v>0</v>
      </c>
      <c r="E990" s="53">
        <v>1094</v>
      </c>
      <c r="F990" s="35">
        <f t="shared" si="46"/>
        <v>0</v>
      </c>
      <c r="G990" s="53">
        <v>1094</v>
      </c>
      <c r="H990" s="35">
        <f t="shared" si="47"/>
        <v>-687</v>
      </c>
      <c r="I990" s="53">
        <v>407</v>
      </c>
    </row>
    <row r="991" spans="1:11" ht="17.45" hidden="1" customHeight="1">
      <c r="A991" s="44">
        <v>2140109</v>
      </c>
      <c r="B991" s="45" t="s">
        <v>916</v>
      </c>
      <c r="C991" s="53">
        <v>0</v>
      </c>
      <c r="D991" s="35">
        <f t="shared" si="45"/>
        <v>0</v>
      </c>
      <c r="E991" s="53">
        <v>0</v>
      </c>
      <c r="F991" s="35">
        <f t="shared" si="46"/>
        <v>0</v>
      </c>
      <c r="G991" s="53">
        <v>0</v>
      </c>
      <c r="H991" s="35">
        <f t="shared" si="47"/>
        <v>0</v>
      </c>
      <c r="I991" s="53">
        <v>0</v>
      </c>
      <c r="K991">
        <v>2</v>
      </c>
    </row>
    <row r="992" spans="1:11" ht="17.45" customHeight="1">
      <c r="A992" s="44">
        <v>2140110</v>
      </c>
      <c r="B992" s="45" t="s">
        <v>917</v>
      </c>
      <c r="C992" s="53">
        <v>139</v>
      </c>
      <c r="D992" s="35">
        <f t="shared" si="45"/>
        <v>0</v>
      </c>
      <c r="E992" s="53">
        <v>139</v>
      </c>
      <c r="F992" s="35">
        <f t="shared" si="46"/>
        <v>0</v>
      </c>
      <c r="G992" s="53">
        <v>139</v>
      </c>
      <c r="H992" s="35">
        <f t="shared" si="47"/>
        <v>-112</v>
      </c>
      <c r="I992" s="53">
        <v>27</v>
      </c>
    </row>
    <row r="993" spans="1:11" ht="17.45" hidden="1" customHeight="1">
      <c r="A993" s="44">
        <v>2140111</v>
      </c>
      <c r="B993" s="45" t="s">
        <v>918</v>
      </c>
      <c r="C993" s="53">
        <v>0</v>
      </c>
      <c r="D993" s="35">
        <f t="shared" si="45"/>
        <v>0</v>
      </c>
      <c r="E993" s="53">
        <v>0</v>
      </c>
      <c r="F993" s="35">
        <f t="shared" si="46"/>
        <v>0</v>
      </c>
      <c r="G993" s="53">
        <v>0</v>
      </c>
      <c r="H993" s="35">
        <f t="shared" si="47"/>
        <v>0</v>
      </c>
      <c r="I993" s="53">
        <v>0</v>
      </c>
      <c r="K993">
        <v>2</v>
      </c>
    </row>
    <row r="994" spans="1:11" ht="17.45" hidden="1" customHeight="1">
      <c r="A994" s="44">
        <v>2140112</v>
      </c>
      <c r="B994" s="45" t="s">
        <v>919</v>
      </c>
      <c r="C994" s="53">
        <v>0</v>
      </c>
      <c r="D994" s="35">
        <f t="shared" si="45"/>
        <v>0</v>
      </c>
      <c r="E994" s="53">
        <v>0</v>
      </c>
      <c r="F994" s="35">
        <f t="shared" si="46"/>
        <v>0</v>
      </c>
      <c r="G994" s="53">
        <v>0</v>
      </c>
      <c r="H994" s="35">
        <f t="shared" si="47"/>
        <v>0</v>
      </c>
      <c r="I994" s="53">
        <v>0</v>
      </c>
      <c r="K994">
        <v>2</v>
      </c>
    </row>
    <row r="995" spans="1:11" ht="17.45" hidden="1" customHeight="1">
      <c r="A995" s="44">
        <v>2140114</v>
      </c>
      <c r="B995" s="45" t="s">
        <v>920</v>
      </c>
      <c r="C995" s="53">
        <v>0</v>
      </c>
      <c r="D995" s="35">
        <f t="shared" si="45"/>
        <v>0</v>
      </c>
      <c r="E995" s="53">
        <v>0</v>
      </c>
      <c r="F995" s="35">
        <f t="shared" si="46"/>
        <v>0</v>
      </c>
      <c r="G995" s="53">
        <v>0</v>
      </c>
      <c r="H995" s="35">
        <f t="shared" si="47"/>
        <v>0</v>
      </c>
      <c r="I995" s="53">
        <v>0</v>
      </c>
      <c r="K995">
        <v>2</v>
      </c>
    </row>
    <row r="996" spans="1:11" ht="17.45" hidden="1" customHeight="1">
      <c r="A996" s="44">
        <v>2140122</v>
      </c>
      <c r="B996" s="45" t="s">
        <v>921</v>
      </c>
      <c r="C996" s="53">
        <v>0</v>
      </c>
      <c r="D996" s="35">
        <f t="shared" si="45"/>
        <v>0</v>
      </c>
      <c r="E996" s="53">
        <v>0</v>
      </c>
      <c r="F996" s="35">
        <f t="shared" si="46"/>
        <v>0</v>
      </c>
      <c r="G996" s="53">
        <v>0</v>
      </c>
      <c r="H996" s="35">
        <f t="shared" si="47"/>
        <v>0</v>
      </c>
      <c r="I996" s="53">
        <v>0</v>
      </c>
      <c r="K996">
        <v>2</v>
      </c>
    </row>
    <row r="997" spans="1:11" ht="17.45" hidden="1" customHeight="1">
      <c r="A997" s="44">
        <v>2140123</v>
      </c>
      <c r="B997" s="45" t="s">
        <v>922</v>
      </c>
      <c r="C997" s="53">
        <v>0</v>
      </c>
      <c r="D997" s="35">
        <f t="shared" si="45"/>
        <v>0</v>
      </c>
      <c r="E997" s="53">
        <v>0</v>
      </c>
      <c r="F997" s="35">
        <f t="shared" si="46"/>
        <v>0</v>
      </c>
      <c r="G997" s="53">
        <v>0</v>
      </c>
      <c r="H997" s="35">
        <f t="shared" si="47"/>
        <v>0</v>
      </c>
      <c r="I997" s="53">
        <v>0</v>
      </c>
      <c r="K997">
        <v>2</v>
      </c>
    </row>
    <row r="998" spans="1:11" ht="17.45" hidden="1" customHeight="1">
      <c r="A998" s="44">
        <v>2140127</v>
      </c>
      <c r="B998" s="45" t="s">
        <v>923</v>
      </c>
      <c r="C998" s="53">
        <v>0</v>
      </c>
      <c r="D998" s="35">
        <f t="shared" si="45"/>
        <v>0</v>
      </c>
      <c r="E998" s="53">
        <v>0</v>
      </c>
      <c r="F998" s="35">
        <f t="shared" si="46"/>
        <v>0</v>
      </c>
      <c r="G998" s="53">
        <v>0</v>
      </c>
      <c r="H998" s="35">
        <f t="shared" si="47"/>
        <v>0</v>
      </c>
      <c r="I998" s="53">
        <v>0</v>
      </c>
      <c r="K998">
        <v>2</v>
      </c>
    </row>
    <row r="999" spans="1:11" ht="17.45" hidden="1" customHeight="1">
      <c r="A999" s="44">
        <v>2140128</v>
      </c>
      <c r="B999" s="45" t="s">
        <v>924</v>
      </c>
      <c r="C999" s="53">
        <v>0</v>
      </c>
      <c r="D999" s="35">
        <f t="shared" si="45"/>
        <v>0</v>
      </c>
      <c r="E999" s="53">
        <v>0</v>
      </c>
      <c r="F999" s="35">
        <f t="shared" si="46"/>
        <v>0</v>
      </c>
      <c r="G999" s="53">
        <v>0</v>
      </c>
      <c r="H999" s="35">
        <f t="shared" si="47"/>
        <v>0</v>
      </c>
      <c r="I999" s="53">
        <v>0</v>
      </c>
      <c r="K999">
        <v>2</v>
      </c>
    </row>
    <row r="1000" spans="1:11" ht="17.45" hidden="1" customHeight="1">
      <c r="A1000" s="44">
        <v>2140129</v>
      </c>
      <c r="B1000" s="45" t="s">
        <v>925</v>
      </c>
      <c r="C1000" s="53">
        <v>0</v>
      </c>
      <c r="D1000" s="35">
        <f t="shared" si="45"/>
        <v>0</v>
      </c>
      <c r="E1000" s="53">
        <v>0</v>
      </c>
      <c r="F1000" s="35">
        <f t="shared" si="46"/>
        <v>0</v>
      </c>
      <c r="G1000" s="53">
        <v>0</v>
      </c>
      <c r="H1000" s="35">
        <f t="shared" si="47"/>
        <v>0</v>
      </c>
      <c r="I1000" s="53">
        <v>0</v>
      </c>
      <c r="K1000">
        <v>2</v>
      </c>
    </row>
    <row r="1001" spans="1:11" ht="17.45" hidden="1" customHeight="1">
      <c r="A1001" s="44">
        <v>2140130</v>
      </c>
      <c r="B1001" s="45" t="s">
        <v>926</v>
      </c>
      <c r="C1001" s="53">
        <v>0</v>
      </c>
      <c r="D1001" s="35">
        <f t="shared" si="45"/>
        <v>0</v>
      </c>
      <c r="E1001" s="53">
        <v>0</v>
      </c>
      <c r="F1001" s="35">
        <f t="shared" si="46"/>
        <v>0</v>
      </c>
      <c r="G1001" s="53">
        <v>0</v>
      </c>
      <c r="H1001" s="35">
        <f t="shared" si="47"/>
        <v>0</v>
      </c>
      <c r="I1001" s="53">
        <v>0</v>
      </c>
      <c r="K1001">
        <v>2</v>
      </c>
    </row>
    <row r="1002" spans="1:11" ht="17.45" customHeight="1">
      <c r="A1002" s="44">
        <v>2140131</v>
      </c>
      <c r="B1002" s="45" t="s">
        <v>927</v>
      </c>
      <c r="C1002" s="53">
        <v>33</v>
      </c>
      <c r="D1002" s="35">
        <f t="shared" si="45"/>
        <v>0</v>
      </c>
      <c r="E1002" s="53">
        <v>33</v>
      </c>
      <c r="F1002" s="35">
        <f t="shared" si="46"/>
        <v>0</v>
      </c>
      <c r="G1002" s="53">
        <v>33</v>
      </c>
      <c r="H1002" s="35">
        <f t="shared" si="47"/>
        <v>0</v>
      </c>
      <c r="I1002" s="53">
        <v>33</v>
      </c>
    </row>
    <row r="1003" spans="1:11" ht="17.45" hidden="1" customHeight="1">
      <c r="A1003" s="44">
        <v>2140133</v>
      </c>
      <c r="B1003" s="45" t="s">
        <v>928</v>
      </c>
      <c r="C1003" s="53">
        <v>0</v>
      </c>
      <c r="D1003" s="35">
        <f t="shared" si="45"/>
        <v>0</v>
      </c>
      <c r="E1003" s="53">
        <v>0</v>
      </c>
      <c r="F1003" s="35">
        <f t="shared" si="46"/>
        <v>0</v>
      </c>
      <c r="G1003" s="53">
        <v>0</v>
      </c>
      <c r="H1003" s="35">
        <f t="shared" si="47"/>
        <v>0</v>
      </c>
      <c r="I1003" s="53">
        <v>0</v>
      </c>
      <c r="K1003">
        <v>2</v>
      </c>
    </row>
    <row r="1004" spans="1:11" ht="17.45" hidden="1" customHeight="1">
      <c r="A1004" s="44">
        <v>2140136</v>
      </c>
      <c r="B1004" s="45" t="s">
        <v>929</v>
      </c>
      <c r="C1004" s="53">
        <v>0</v>
      </c>
      <c r="D1004" s="35">
        <f t="shared" si="45"/>
        <v>0</v>
      </c>
      <c r="E1004" s="53">
        <v>0</v>
      </c>
      <c r="F1004" s="35">
        <f t="shared" si="46"/>
        <v>0</v>
      </c>
      <c r="G1004" s="53">
        <v>0</v>
      </c>
      <c r="H1004" s="35">
        <f t="shared" si="47"/>
        <v>0</v>
      </c>
      <c r="I1004" s="53">
        <v>0</v>
      </c>
      <c r="K1004">
        <v>2</v>
      </c>
    </row>
    <row r="1005" spans="1:11" ht="17.45" hidden="1" customHeight="1">
      <c r="A1005" s="44">
        <v>2140138</v>
      </c>
      <c r="B1005" s="45" t="s">
        <v>930</v>
      </c>
      <c r="C1005" s="53">
        <v>0</v>
      </c>
      <c r="D1005" s="35">
        <f t="shared" si="45"/>
        <v>0</v>
      </c>
      <c r="E1005" s="53">
        <v>0</v>
      </c>
      <c r="F1005" s="35">
        <f t="shared" si="46"/>
        <v>0</v>
      </c>
      <c r="G1005" s="53">
        <v>0</v>
      </c>
      <c r="H1005" s="35">
        <f t="shared" si="47"/>
        <v>0</v>
      </c>
      <c r="I1005" s="53">
        <v>0</v>
      </c>
      <c r="K1005">
        <v>2</v>
      </c>
    </row>
    <row r="1006" spans="1:11" ht="17.45" hidden="1" customHeight="1">
      <c r="A1006" s="44">
        <v>2140139</v>
      </c>
      <c r="B1006" s="45" t="s">
        <v>931</v>
      </c>
      <c r="C1006" s="53">
        <v>0</v>
      </c>
      <c r="D1006" s="35">
        <f t="shared" si="45"/>
        <v>0</v>
      </c>
      <c r="E1006" s="53">
        <v>0</v>
      </c>
      <c r="F1006" s="35">
        <f t="shared" si="46"/>
        <v>0</v>
      </c>
      <c r="G1006" s="53">
        <v>0</v>
      </c>
      <c r="H1006" s="35">
        <f t="shared" si="47"/>
        <v>0</v>
      </c>
      <c r="I1006" s="53">
        <v>0</v>
      </c>
      <c r="K1006">
        <v>2</v>
      </c>
    </row>
    <row r="1007" spans="1:11" ht="17.45" customHeight="1">
      <c r="A1007" s="44">
        <v>2140199</v>
      </c>
      <c r="B1007" s="45" t="s">
        <v>932</v>
      </c>
      <c r="C1007" s="53">
        <v>787</v>
      </c>
      <c r="D1007" s="35">
        <f t="shared" si="45"/>
        <v>0</v>
      </c>
      <c r="E1007" s="53">
        <v>787</v>
      </c>
      <c r="F1007" s="35">
        <f t="shared" si="46"/>
        <v>0</v>
      </c>
      <c r="G1007" s="53">
        <v>787</v>
      </c>
      <c r="H1007" s="35">
        <f t="shared" si="47"/>
        <v>-177</v>
      </c>
      <c r="I1007" s="53">
        <v>610</v>
      </c>
    </row>
    <row r="1008" spans="1:11" ht="17.45" hidden="1" customHeight="1">
      <c r="A1008" s="47">
        <v>21402</v>
      </c>
      <c r="B1008" s="47" t="s">
        <v>933</v>
      </c>
      <c r="C1008" s="55">
        <v>0</v>
      </c>
      <c r="D1008" s="34">
        <f t="shared" si="45"/>
        <v>0</v>
      </c>
      <c r="E1008" s="55">
        <f>SUM(E1009:E1017)</f>
        <v>0</v>
      </c>
      <c r="F1008" s="34">
        <f t="shared" si="46"/>
        <v>0</v>
      </c>
      <c r="G1008" s="55">
        <f>SUM(G1009:G1017)</f>
        <v>0</v>
      </c>
      <c r="H1008" s="34">
        <f t="shared" si="47"/>
        <v>0</v>
      </c>
      <c r="I1008" s="55">
        <f>SUM(I1009:I1017)</f>
        <v>0</v>
      </c>
      <c r="K1008">
        <v>2</v>
      </c>
    </row>
    <row r="1009" spans="1:11" ht="17.45" hidden="1" customHeight="1">
      <c r="A1009" s="44">
        <v>2140201</v>
      </c>
      <c r="B1009" s="45" t="s">
        <v>165</v>
      </c>
      <c r="C1009" s="54">
        <v>0</v>
      </c>
      <c r="D1009" s="35">
        <f t="shared" si="45"/>
        <v>0</v>
      </c>
      <c r="E1009" s="54">
        <v>0</v>
      </c>
      <c r="F1009" s="35">
        <f t="shared" si="46"/>
        <v>0</v>
      </c>
      <c r="G1009" s="54">
        <v>0</v>
      </c>
      <c r="H1009" s="35">
        <f t="shared" si="47"/>
        <v>0</v>
      </c>
      <c r="I1009" s="54"/>
      <c r="K1009">
        <v>2</v>
      </c>
    </row>
    <row r="1010" spans="1:11" ht="17.45" hidden="1" customHeight="1">
      <c r="A1010" s="44">
        <v>2140202</v>
      </c>
      <c r="B1010" s="45" t="s">
        <v>166</v>
      </c>
      <c r="C1010" s="54">
        <v>0</v>
      </c>
      <c r="D1010" s="35">
        <f t="shared" si="45"/>
        <v>0</v>
      </c>
      <c r="E1010" s="54">
        <v>0</v>
      </c>
      <c r="F1010" s="35">
        <f t="shared" si="46"/>
        <v>0</v>
      </c>
      <c r="G1010" s="54">
        <v>0</v>
      </c>
      <c r="H1010" s="35">
        <f t="shared" si="47"/>
        <v>0</v>
      </c>
      <c r="I1010" s="54"/>
      <c r="K1010">
        <v>2</v>
      </c>
    </row>
    <row r="1011" spans="1:11" ht="17.45" hidden="1" customHeight="1">
      <c r="A1011" s="44">
        <v>2140203</v>
      </c>
      <c r="B1011" s="45" t="s">
        <v>167</v>
      </c>
      <c r="C1011" s="54">
        <v>0</v>
      </c>
      <c r="D1011" s="35">
        <f t="shared" si="45"/>
        <v>0</v>
      </c>
      <c r="E1011" s="54">
        <v>0</v>
      </c>
      <c r="F1011" s="35">
        <f t="shared" si="46"/>
        <v>0</v>
      </c>
      <c r="G1011" s="54">
        <v>0</v>
      </c>
      <c r="H1011" s="35">
        <f t="shared" si="47"/>
        <v>0</v>
      </c>
      <c r="I1011" s="54"/>
      <c r="K1011">
        <v>2</v>
      </c>
    </row>
    <row r="1012" spans="1:11" ht="17.45" hidden="1" customHeight="1">
      <c r="A1012" s="44">
        <v>2140204</v>
      </c>
      <c r="B1012" s="45" t="s">
        <v>934</v>
      </c>
      <c r="C1012" s="54">
        <v>0</v>
      </c>
      <c r="D1012" s="35">
        <f t="shared" si="45"/>
        <v>0</v>
      </c>
      <c r="E1012" s="54">
        <v>0</v>
      </c>
      <c r="F1012" s="35">
        <f t="shared" si="46"/>
        <v>0</v>
      </c>
      <c r="G1012" s="54">
        <v>0</v>
      </c>
      <c r="H1012" s="35">
        <f t="shared" si="47"/>
        <v>0</v>
      </c>
      <c r="I1012" s="54"/>
      <c r="K1012">
        <v>2</v>
      </c>
    </row>
    <row r="1013" spans="1:11" ht="17.45" hidden="1" customHeight="1">
      <c r="A1013" s="44">
        <v>2140205</v>
      </c>
      <c r="B1013" s="45" t="s">
        <v>935</v>
      </c>
      <c r="C1013" s="54">
        <v>0</v>
      </c>
      <c r="D1013" s="35">
        <f t="shared" si="45"/>
        <v>0</v>
      </c>
      <c r="E1013" s="54">
        <v>0</v>
      </c>
      <c r="F1013" s="35">
        <f t="shared" si="46"/>
        <v>0</v>
      </c>
      <c r="G1013" s="54">
        <v>0</v>
      </c>
      <c r="H1013" s="35">
        <f t="shared" si="47"/>
        <v>0</v>
      </c>
      <c r="I1013" s="54"/>
      <c r="K1013">
        <v>2</v>
      </c>
    </row>
    <row r="1014" spans="1:11" ht="17.45" hidden="1" customHeight="1">
      <c r="A1014" s="44">
        <v>2140206</v>
      </c>
      <c r="B1014" s="45" t="s">
        <v>936</v>
      </c>
      <c r="C1014" s="54">
        <v>0</v>
      </c>
      <c r="D1014" s="35">
        <f t="shared" si="45"/>
        <v>0</v>
      </c>
      <c r="E1014" s="54">
        <v>0</v>
      </c>
      <c r="F1014" s="35">
        <f t="shared" si="46"/>
        <v>0</v>
      </c>
      <c r="G1014" s="54">
        <v>0</v>
      </c>
      <c r="H1014" s="35">
        <f t="shared" si="47"/>
        <v>0</v>
      </c>
      <c r="I1014" s="54"/>
      <c r="K1014">
        <v>2</v>
      </c>
    </row>
    <row r="1015" spans="1:11" ht="17.45" hidden="1" customHeight="1">
      <c r="A1015" s="44">
        <v>2140207</v>
      </c>
      <c r="B1015" s="45" t="s">
        <v>937</v>
      </c>
      <c r="C1015" s="54">
        <v>0</v>
      </c>
      <c r="D1015" s="35">
        <f t="shared" si="45"/>
        <v>0</v>
      </c>
      <c r="E1015" s="54">
        <v>0</v>
      </c>
      <c r="F1015" s="35">
        <f t="shared" si="46"/>
        <v>0</v>
      </c>
      <c r="G1015" s="54">
        <v>0</v>
      </c>
      <c r="H1015" s="35">
        <f t="shared" si="47"/>
        <v>0</v>
      </c>
      <c r="I1015" s="54"/>
      <c r="K1015">
        <v>2</v>
      </c>
    </row>
    <row r="1016" spans="1:11" ht="17.45" hidden="1" customHeight="1">
      <c r="A1016" s="44">
        <v>2140208</v>
      </c>
      <c r="B1016" s="45" t="s">
        <v>938</v>
      </c>
      <c r="C1016" s="54">
        <v>0</v>
      </c>
      <c r="D1016" s="35">
        <f t="shared" si="45"/>
        <v>0</v>
      </c>
      <c r="E1016" s="54">
        <v>0</v>
      </c>
      <c r="F1016" s="35">
        <f t="shared" si="46"/>
        <v>0</v>
      </c>
      <c r="G1016" s="54">
        <v>0</v>
      </c>
      <c r="H1016" s="35">
        <f t="shared" si="47"/>
        <v>0</v>
      </c>
      <c r="I1016" s="54"/>
      <c r="K1016">
        <v>2</v>
      </c>
    </row>
    <row r="1017" spans="1:11" ht="17.45" hidden="1" customHeight="1">
      <c r="A1017" s="44">
        <v>2140299</v>
      </c>
      <c r="B1017" s="45" t="s">
        <v>939</v>
      </c>
      <c r="C1017" s="54">
        <v>0</v>
      </c>
      <c r="D1017" s="35">
        <f t="shared" si="45"/>
        <v>0</v>
      </c>
      <c r="E1017" s="54">
        <v>0</v>
      </c>
      <c r="F1017" s="35">
        <f t="shared" si="46"/>
        <v>0</v>
      </c>
      <c r="G1017" s="54">
        <v>0</v>
      </c>
      <c r="H1017" s="35">
        <f t="shared" si="47"/>
        <v>0</v>
      </c>
      <c r="I1017" s="54"/>
      <c r="K1017">
        <v>2</v>
      </c>
    </row>
    <row r="1018" spans="1:11" ht="17.45" hidden="1" customHeight="1">
      <c r="A1018" s="47">
        <v>21403</v>
      </c>
      <c r="B1018" s="47" t="s">
        <v>940</v>
      </c>
      <c r="C1018" s="55">
        <v>0</v>
      </c>
      <c r="D1018" s="34">
        <f t="shared" si="45"/>
        <v>0</v>
      </c>
      <c r="E1018" s="55">
        <f>SUM(E1019:E1027)</f>
        <v>0</v>
      </c>
      <c r="F1018" s="34">
        <f t="shared" si="46"/>
        <v>0</v>
      </c>
      <c r="G1018" s="55">
        <f>SUM(G1019:G1027)</f>
        <v>0</v>
      </c>
      <c r="H1018" s="34">
        <f t="shared" si="47"/>
        <v>0</v>
      </c>
      <c r="I1018" s="55">
        <f>SUM(I1019:I1027)</f>
        <v>0</v>
      </c>
      <c r="K1018">
        <v>2</v>
      </c>
    </row>
    <row r="1019" spans="1:11" ht="17.45" hidden="1" customHeight="1">
      <c r="A1019" s="44">
        <v>2140301</v>
      </c>
      <c r="B1019" s="45" t="s">
        <v>165</v>
      </c>
      <c r="C1019" s="54">
        <v>0</v>
      </c>
      <c r="D1019" s="35">
        <f t="shared" si="45"/>
        <v>0</v>
      </c>
      <c r="E1019" s="54">
        <v>0</v>
      </c>
      <c r="F1019" s="35">
        <f t="shared" si="46"/>
        <v>0</v>
      </c>
      <c r="G1019" s="54">
        <v>0</v>
      </c>
      <c r="H1019" s="35">
        <f t="shared" si="47"/>
        <v>0</v>
      </c>
      <c r="I1019" s="54"/>
      <c r="K1019">
        <v>2</v>
      </c>
    </row>
    <row r="1020" spans="1:11" ht="17.45" hidden="1" customHeight="1">
      <c r="A1020" s="44">
        <v>2140302</v>
      </c>
      <c r="B1020" s="45" t="s">
        <v>166</v>
      </c>
      <c r="C1020" s="54">
        <v>0</v>
      </c>
      <c r="D1020" s="35">
        <f t="shared" si="45"/>
        <v>0</v>
      </c>
      <c r="E1020" s="54">
        <v>0</v>
      </c>
      <c r="F1020" s="35">
        <f t="shared" si="46"/>
        <v>0</v>
      </c>
      <c r="G1020" s="54">
        <v>0</v>
      </c>
      <c r="H1020" s="35">
        <f t="shared" si="47"/>
        <v>0</v>
      </c>
      <c r="I1020" s="54"/>
      <c r="K1020">
        <v>2</v>
      </c>
    </row>
    <row r="1021" spans="1:11" ht="17.45" hidden="1" customHeight="1">
      <c r="A1021" s="44">
        <v>2140303</v>
      </c>
      <c r="B1021" s="45" t="s">
        <v>167</v>
      </c>
      <c r="C1021" s="54">
        <v>0</v>
      </c>
      <c r="D1021" s="35">
        <f t="shared" si="45"/>
        <v>0</v>
      </c>
      <c r="E1021" s="54">
        <v>0</v>
      </c>
      <c r="F1021" s="35">
        <f t="shared" si="46"/>
        <v>0</v>
      </c>
      <c r="G1021" s="54">
        <v>0</v>
      </c>
      <c r="H1021" s="35">
        <f t="shared" si="47"/>
        <v>0</v>
      </c>
      <c r="I1021" s="54"/>
      <c r="K1021">
        <v>2</v>
      </c>
    </row>
    <row r="1022" spans="1:11" ht="17.45" hidden="1" customHeight="1">
      <c r="A1022" s="44">
        <v>2140304</v>
      </c>
      <c r="B1022" s="45" t="s">
        <v>941</v>
      </c>
      <c r="C1022" s="54">
        <v>0</v>
      </c>
      <c r="D1022" s="35">
        <f t="shared" si="45"/>
        <v>0</v>
      </c>
      <c r="E1022" s="54">
        <v>0</v>
      </c>
      <c r="F1022" s="35">
        <f t="shared" si="46"/>
        <v>0</v>
      </c>
      <c r="G1022" s="54">
        <v>0</v>
      </c>
      <c r="H1022" s="35">
        <f t="shared" si="47"/>
        <v>0</v>
      </c>
      <c r="I1022" s="54"/>
      <c r="K1022">
        <v>2</v>
      </c>
    </row>
    <row r="1023" spans="1:11" ht="17.45" hidden="1" customHeight="1">
      <c r="A1023" s="44">
        <v>2140305</v>
      </c>
      <c r="B1023" s="45" t="s">
        <v>942</v>
      </c>
      <c r="C1023" s="54">
        <v>0</v>
      </c>
      <c r="D1023" s="35">
        <f t="shared" si="45"/>
        <v>0</v>
      </c>
      <c r="E1023" s="54">
        <v>0</v>
      </c>
      <c r="F1023" s="35">
        <f t="shared" si="46"/>
        <v>0</v>
      </c>
      <c r="G1023" s="54">
        <v>0</v>
      </c>
      <c r="H1023" s="35">
        <f t="shared" si="47"/>
        <v>0</v>
      </c>
      <c r="I1023" s="54"/>
      <c r="K1023">
        <v>2</v>
      </c>
    </row>
    <row r="1024" spans="1:11" ht="17.45" hidden="1" customHeight="1">
      <c r="A1024" s="44">
        <v>2140306</v>
      </c>
      <c r="B1024" s="45" t="s">
        <v>943</v>
      </c>
      <c r="C1024" s="54">
        <v>0</v>
      </c>
      <c r="D1024" s="35">
        <f t="shared" si="45"/>
        <v>0</v>
      </c>
      <c r="E1024" s="54">
        <v>0</v>
      </c>
      <c r="F1024" s="35">
        <f t="shared" si="46"/>
        <v>0</v>
      </c>
      <c r="G1024" s="54">
        <v>0</v>
      </c>
      <c r="H1024" s="35">
        <f t="shared" si="47"/>
        <v>0</v>
      </c>
      <c r="I1024" s="54"/>
      <c r="K1024">
        <v>2</v>
      </c>
    </row>
    <row r="1025" spans="1:11" ht="17.45" hidden="1" customHeight="1">
      <c r="A1025" s="44">
        <v>2140307</v>
      </c>
      <c r="B1025" s="45" t="s">
        <v>944</v>
      </c>
      <c r="C1025" s="54">
        <v>0</v>
      </c>
      <c r="D1025" s="35">
        <f t="shared" si="45"/>
        <v>0</v>
      </c>
      <c r="E1025" s="54">
        <v>0</v>
      </c>
      <c r="F1025" s="35">
        <f t="shared" si="46"/>
        <v>0</v>
      </c>
      <c r="G1025" s="54">
        <v>0</v>
      </c>
      <c r="H1025" s="35">
        <f t="shared" si="47"/>
        <v>0</v>
      </c>
      <c r="I1025" s="54"/>
      <c r="K1025">
        <v>2</v>
      </c>
    </row>
    <row r="1026" spans="1:11" ht="17.45" hidden="1" customHeight="1">
      <c r="A1026" s="44">
        <v>2140308</v>
      </c>
      <c r="B1026" s="45" t="s">
        <v>945</v>
      </c>
      <c r="C1026" s="54">
        <v>0</v>
      </c>
      <c r="D1026" s="35">
        <f t="shared" si="45"/>
        <v>0</v>
      </c>
      <c r="E1026" s="54">
        <v>0</v>
      </c>
      <c r="F1026" s="35">
        <f t="shared" si="46"/>
        <v>0</v>
      </c>
      <c r="G1026" s="54">
        <v>0</v>
      </c>
      <c r="H1026" s="35">
        <f t="shared" si="47"/>
        <v>0</v>
      </c>
      <c r="I1026" s="54"/>
      <c r="K1026">
        <v>2</v>
      </c>
    </row>
    <row r="1027" spans="1:11" ht="17.45" hidden="1" customHeight="1">
      <c r="A1027" s="44">
        <v>2140399</v>
      </c>
      <c r="B1027" s="45" t="s">
        <v>946</v>
      </c>
      <c r="C1027" s="54">
        <v>0</v>
      </c>
      <c r="D1027" s="35">
        <f t="shared" si="45"/>
        <v>0</v>
      </c>
      <c r="E1027" s="54">
        <v>0</v>
      </c>
      <c r="F1027" s="35">
        <f t="shared" si="46"/>
        <v>0</v>
      </c>
      <c r="G1027" s="54">
        <v>0</v>
      </c>
      <c r="H1027" s="35">
        <f t="shared" si="47"/>
        <v>0</v>
      </c>
      <c r="I1027" s="54"/>
      <c r="K1027">
        <v>2</v>
      </c>
    </row>
    <row r="1028" spans="1:11" ht="17.45" customHeight="1">
      <c r="A1028" s="47">
        <v>21404</v>
      </c>
      <c r="B1028" s="47" t="s">
        <v>947</v>
      </c>
      <c r="C1028" s="52">
        <v>377</v>
      </c>
      <c r="D1028" s="34">
        <f t="shared" si="45"/>
        <v>0</v>
      </c>
      <c r="E1028" s="52">
        <f>SUM(E1029:E1032)</f>
        <v>377</v>
      </c>
      <c r="F1028" s="34">
        <f t="shared" si="46"/>
        <v>0</v>
      </c>
      <c r="G1028" s="52">
        <f>SUM(G1029:G1032)</f>
        <v>377</v>
      </c>
      <c r="H1028" s="34">
        <f t="shared" si="47"/>
        <v>-377</v>
      </c>
      <c r="I1028" s="34">
        <f>SUM(I1029:I1032)</f>
        <v>0</v>
      </c>
    </row>
    <row r="1029" spans="1:11" ht="17.45" customHeight="1">
      <c r="A1029" s="44">
        <v>2140401</v>
      </c>
      <c r="B1029" s="45" t="s">
        <v>948</v>
      </c>
      <c r="C1029" s="53">
        <v>270</v>
      </c>
      <c r="D1029" s="35">
        <f t="shared" si="45"/>
        <v>0</v>
      </c>
      <c r="E1029" s="53">
        <v>270</v>
      </c>
      <c r="F1029" s="35">
        <f t="shared" si="46"/>
        <v>0</v>
      </c>
      <c r="G1029" s="53">
        <v>270</v>
      </c>
      <c r="H1029" s="35">
        <f t="shared" si="47"/>
        <v>-270</v>
      </c>
      <c r="I1029" s="35">
        <v>0</v>
      </c>
    </row>
    <row r="1030" spans="1:11" ht="17.45" customHeight="1">
      <c r="A1030" s="44">
        <v>2140402</v>
      </c>
      <c r="B1030" s="45" t="s">
        <v>949</v>
      </c>
      <c r="C1030" s="53">
        <v>84</v>
      </c>
      <c r="D1030" s="35">
        <f t="shared" si="45"/>
        <v>0</v>
      </c>
      <c r="E1030" s="53">
        <v>84</v>
      </c>
      <c r="F1030" s="35">
        <f t="shared" si="46"/>
        <v>0</v>
      </c>
      <c r="G1030" s="53">
        <v>84</v>
      </c>
      <c r="H1030" s="35">
        <f t="shared" si="47"/>
        <v>-84</v>
      </c>
      <c r="I1030" s="35">
        <v>0</v>
      </c>
    </row>
    <row r="1031" spans="1:11" ht="17.45" customHeight="1">
      <c r="A1031" s="44">
        <v>2140403</v>
      </c>
      <c r="B1031" s="45" t="s">
        <v>950</v>
      </c>
      <c r="C1031" s="53">
        <v>23</v>
      </c>
      <c r="D1031" s="35">
        <f t="shared" si="45"/>
        <v>0</v>
      </c>
      <c r="E1031" s="53">
        <v>23</v>
      </c>
      <c r="F1031" s="35">
        <f t="shared" si="46"/>
        <v>0</v>
      </c>
      <c r="G1031" s="53">
        <v>23</v>
      </c>
      <c r="H1031" s="35">
        <f t="shared" si="47"/>
        <v>-23</v>
      </c>
      <c r="I1031" s="35">
        <v>0</v>
      </c>
    </row>
    <row r="1032" spans="1:11" ht="17.45" hidden="1" customHeight="1">
      <c r="A1032" s="44">
        <v>2140499</v>
      </c>
      <c r="B1032" s="45" t="s">
        <v>951</v>
      </c>
      <c r="C1032" s="53">
        <v>0</v>
      </c>
      <c r="D1032" s="35">
        <f t="shared" ref="D1032:D1095" si="48">E1032-C1032</f>
        <v>0</v>
      </c>
      <c r="E1032" s="53">
        <v>0</v>
      </c>
      <c r="F1032" s="35">
        <f t="shared" ref="F1032:F1095" si="49">G1032-E1032</f>
        <v>0</v>
      </c>
      <c r="G1032" s="53">
        <v>0</v>
      </c>
      <c r="H1032" s="35">
        <f t="shared" ref="H1032:H1095" si="50">I1032-G1032</f>
        <v>0</v>
      </c>
      <c r="I1032" s="53"/>
      <c r="K1032">
        <v>2</v>
      </c>
    </row>
    <row r="1033" spans="1:11" ht="17.45" hidden="1" customHeight="1">
      <c r="A1033" s="47">
        <v>21405</v>
      </c>
      <c r="B1033" s="47" t="s">
        <v>952</v>
      </c>
      <c r="C1033" s="55">
        <v>0</v>
      </c>
      <c r="D1033" s="34">
        <f t="shared" si="48"/>
        <v>0</v>
      </c>
      <c r="E1033" s="55">
        <f>SUM(E1034:E1039)</f>
        <v>0</v>
      </c>
      <c r="F1033" s="34">
        <f t="shared" si="49"/>
        <v>0</v>
      </c>
      <c r="G1033" s="55">
        <f>SUM(G1034:G1039)</f>
        <v>0</v>
      </c>
      <c r="H1033" s="34">
        <f t="shared" si="50"/>
        <v>0</v>
      </c>
      <c r="I1033" s="55">
        <f>SUM(I1034:I1039)</f>
        <v>0</v>
      </c>
      <c r="K1033">
        <v>2</v>
      </c>
    </row>
    <row r="1034" spans="1:11" ht="17.45" hidden="1" customHeight="1">
      <c r="A1034" s="44">
        <v>2140501</v>
      </c>
      <c r="B1034" s="45" t="s">
        <v>165</v>
      </c>
      <c r="C1034" s="54">
        <v>0</v>
      </c>
      <c r="D1034" s="35">
        <f t="shared" si="48"/>
        <v>0</v>
      </c>
      <c r="E1034" s="54">
        <v>0</v>
      </c>
      <c r="F1034" s="35">
        <f t="shared" si="49"/>
        <v>0</v>
      </c>
      <c r="G1034" s="54">
        <v>0</v>
      </c>
      <c r="H1034" s="35">
        <f t="shared" si="50"/>
        <v>0</v>
      </c>
      <c r="I1034" s="54"/>
      <c r="K1034">
        <v>2</v>
      </c>
    </row>
    <row r="1035" spans="1:11" ht="17.45" hidden="1" customHeight="1">
      <c r="A1035" s="44">
        <v>2140502</v>
      </c>
      <c r="B1035" s="45" t="s">
        <v>166</v>
      </c>
      <c r="C1035" s="54">
        <v>0</v>
      </c>
      <c r="D1035" s="35">
        <f t="shared" si="48"/>
        <v>0</v>
      </c>
      <c r="E1035" s="54">
        <v>0</v>
      </c>
      <c r="F1035" s="35">
        <f t="shared" si="49"/>
        <v>0</v>
      </c>
      <c r="G1035" s="54">
        <v>0</v>
      </c>
      <c r="H1035" s="35">
        <f t="shared" si="50"/>
        <v>0</v>
      </c>
      <c r="I1035" s="54"/>
      <c r="K1035">
        <v>2</v>
      </c>
    </row>
    <row r="1036" spans="1:11" ht="17.45" hidden="1" customHeight="1">
      <c r="A1036" s="44">
        <v>2140503</v>
      </c>
      <c r="B1036" s="45" t="s">
        <v>167</v>
      </c>
      <c r="C1036" s="54">
        <v>0</v>
      </c>
      <c r="D1036" s="35">
        <f t="shared" si="48"/>
        <v>0</v>
      </c>
      <c r="E1036" s="54">
        <v>0</v>
      </c>
      <c r="F1036" s="35">
        <f t="shared" si="49"/>
        <v>0</v>
      </c>
      <c r="G1036" s="54">
        <v>0</v>
      </c>
      <c r="H1036" s="35">
        <f t="shared" si="50"/>
        <v>0</v>
      </c>
      <c r="I1036" s="54"/>
      <c r="K1036">
        <v>2</v>
      </c>
    </row>
    <row r="1037" spans="1:11" ht="17.45" hidden="1" customHeight="1">
      <c r="A1037" s="44">
        <v>2140504</v>
      </c>
      <c r="B1037" s="45" t="s">
        <v>938</v>
      </c>
      <c r="C1037" s="54">
        <v>0</v>
      </c>
      <c r="D1037" s="35">
        <f t="shared" si="48"/>
        <v>0</v>
      </c>
      <c r="E1037" s="54">
        <v>0</v>
      </c>
      <c r="F1037" s="35">
        <f t="shared" si="49"/>
        <v>0</v>
      </c>
      <c r="G1037" s="54">
        <v>0</v>
      </c>
      <c r="H1037" s="35">
        <f t="shared" si="50"/>
        <v>0</v>
      </c>
      <c r="I1037" s="54"/>
      <c r="K1037">
        <v>2</v>
      </c>
    </row>
    <row r="1038" spans="1:11" ht="17.45" hidden="1" customHeight="1">
      <c r="A1038" s="44">
        <v>2140505</v>
      </c>
      <c r="B1038" s="45" t="s">
        <v>953</v>
      </c>
      <c r="C1038" s="54">
        <v>0</v>
      </c>
      <c r="D1038" s="35">
        <f t="shared" si="48"/>
        <v>0</v>
      </c>
      <c r="E1038" s="54">
        <v>0</v>
      </c>
      <c r="F1038" s="35">
        <f t="shared" si="49"/>
        <v>0</v>
      </c>
      <c r="G1038" s="54">
        <v>0</v>
      </c>
      <c r="H1038" s="35">
        <f t="shared" si="50"/>
        <v>0</v>
      </c>
      <c r="I1038" s="54"/>
      <c r="K1038">
        <v>2</v>
      </c>
    </row>
    <row r="1039" spans="1:11" ht="17.45" hidden="1" customHeight="1">
      <c r="A1039" s="44">
        <v>2140599</v>
      </c>
      <c r="B1039" s="45" t="s">
        <v>954</v>
      </c>
      <c r="C1039" s="54">
        <v>0</v>
      </c>
      <c r="D1039" s="35">
        <f t="shared" si="48"/>
        <v>0</v>
      </c>
      <c r="E1039" s="54">
        <v>0</v>
      </c>
      <c r="F1039" s="35">
        <f t="shared" si="49"/>
        <v>0</v>
      </c>
      <c r="G1039" s="54">
        <v>0</v>
      </c>
      <c r="H1039" s="35">
        <f t="shared" si="50"/>
        <v>0</v>
      </c>
      <c r="I1039" s="54"/>
      <c r="K1039">
        <v>2</v>
      </c>
    </row>
    <row r="1040" spans="1:11" ht="17.45" customHeight="1">
      <c r="A1040" s="47">
        <v>21406</v>
      </c>
      <c r="B1040" s="47" t="s">
        <v>955</v>
      </c>
      <c r="C1040" s="52">
        <v>0</v>
      </c>
      <c r="D1040" s="34">
        <f t="shared" si="48"/>
        <v>0</v>
      </c>
      <c r="E1040" s="52">
        <f>SUM(E1041:E1044)</f>
        <v>0</v>
      </c>
      <c r="F1040" s="34">
        <f t="shared" si="49"/>
        <v>0</v>
      </c>
      <c r="G1040" s="52">
        <f>SUM(G1041:G1044)</f>
        <v>0</v>
      </c>
      <c r="H1040" s="34">
        <f t="shared" si="50"/>
        <v>127</v>
      </c>
      <c r="I1040" s="52">
        <f>SUM(I1041:I1044)</f>
        <v>127</v>
      </c>
    </row>
    <row r="1041" spans="1:11" ht="27">
      <c r="A1041" s="44">
        <v>2140601</v>
      </c>
      <c r="B1041" s="45" t="s">
        <v>956</v>
      </c>
      <c r="C1041" s="53">
        <v>0</v>
      </c>
      <c r="D1041" s="35">
        <f t="shared" si="48"/>
        <v>0</v>
      </c>
      <c r="E1041" s="53">
        <v>0</v>
      </c>
      <c r="F1041" s="35">
        <f t="shared" si="49"/>
        <v>0</v>
      </c>
      <c r="G1041" s="53">
        <v>0</v>
      </c>
      <c r="H1041" s="35">
        <f t="shared" si="50"/>
        <v>127</v>
      </c>
      <c r="I1041" s="53">
        <v>127</v>
      </c>
    </row>
    <row r="1042" spans="1:11" ht="17.45" hidden="1" customHeight="1">
      <c r="A1042" s="44">
        <v>2140602</v>
      </c>
      <c r="B1042" s="45" t="s">
        <v>957</v>
      </c>
      <c r="C1042" s="54">
        <v>0</v>
      </c>
      <c r="D1042" s="35">
        <f t="shared" si="48"/>
        <v>0</v>
      </c>
      <c r="E1042" s="54">
        <v>0</v>
      </c>
      <c r="F1042" s="35">
        <f t="shared" si="49"/>
        <v>0</v>
      </c>
      <c r="G1042" s="54">
        <v>0</v>
      </c>
      <c r="H1042" s="35">
        <f t="shared" si="50"/>
        <v>0</v>
      </c>
      <c r="I1042" s="54"/>
      <c r="K1042">
        <v>2</v>
      </c>
    </row>
    <row r="1043" spans="1:11" hidden="1">
      <c r="A1043" s="44">
        <v>2140603</v>
      </c>
      <c r="B1043" s="45" t="s">
        <v>958</v>
      </c>
      <c r="C1043" s="54">
        <v>0</v>
      </c>
      <c r="D1043" s="35">
        <f t="shared" si="48"/>
        <v>0</v>
      </c>
      <c r="E1043" s="54">
        <v>0</v>
      </c>
      <c r="F1043" s="35">
        <f t="shared" si="49"/>
        <v>0</v>
      </c>
      <c r="G1043" s="54">
        <v>0</v>
      </c>
      <c r="H1043" s="35">
        <f t="shared" si="50"/>
        <v>0</v>
      </c>
      <c r="I1043" s="54"/>
      <c r="K1043">
        <v>2</v>
      </c>
    </row>
    <row r="1044" spans="1:11" ht="17.45" hidden="1" customHeight="1">
      <c r="A1044" s="44">
        <v>2140699</v>
      </c>
      <c r="B1044" s="45" t="s">
        <v>959</v>
      </c>
      <c r="C1044" s="54">
        <v>0</v>
      </c>
      <c r="D1044" s="35">
        <f t="shared" si="48"/>
        <v>0</v>
      </c>
      <c r="E1044" s="54">
        <v>0</v>
      </c>
      <c r="F1044" s="35">
        <f t="shared" si="49"/>
        <v>0</v>
      </c>
      <c r="G1044" s="54">
        <v>0</v>
      </c>
      <c r="H1044" s="35">
        <f t="shared" si="50"/>
        <v>0</v>
      </c>
      <c r="I1044" s="54"/>
      <c r="K1044">
        <v>2</v>
      </c>
    </row>
    <row r="1045" spans="1:11" ht="17.45" customHeight="1">
      <c r="A1045" s="47">
        <v>21499</v>
      </c>
      <c r="B1045" s="47" t="s">
        <v>960</v>
      </c>
      <c r="C1045" s="52">
        <v>660</v>
      </c>
      <c r="D1045" s="34">
        <f t="shared" si="48"/>
        <v>0</v>
      </c>
      <c r="E1045" s="52">
        <f>SUM(E1046:E1047)</f>
        <v>660</v>
      </c>
      <c r="F1045" s="34">
        <f t="shared" si="49"/>
        <v>0</v>
      </c>
      <c r="G1045" s="52">
        <f>SUM(G1046:G1047)</f>
        <v>660</v>
      </c>
      <c r="H1045" s="34">
        <f t="shared" si="50"/>
        <v>303</v>
      </c>
      <c r="I1045" s="52">
        <f>SUM(I1046:I1047)</f>
        <v>963</v>
      </c>
    </row>
    <row r="1046" spans="1:11" ht="17.45" customHeight="1">
      <c r="A1046" s="44">
        <v>2149901</v>
      </c>
      <c r="B1046" s="45" t="s">
        <v>961</v>
      </c>
      <c r="C1046" s="53">
        <v>660</v>
      </c>
      <c r="D1046" s="35">
        <f t="shared" si="48"/>
        <v>0</v>
      </c>
      <c r="E1046" s="53">
        <v>660</v>
      </c>
      <c r="F1046" s="35">
        <f t="shared" si="49"/>
        <v>0</v>
      </c>
      <c r="G1046" s="53">
        <v>660</v>
      </c>
      <c r="H1046" s="35">
        <f t="shared" si="50"/>
        <v>298</v>
      </c>
      <c r="I1046" s="53">
        <v>958</v>
      </c>
    </row>
    <row r="1047" spans="1:11" ht="17.45" customHeight="1">
      <c r="A1047" s="44">
        <v>2149999</v>
      </c>
      <c r="B1047" s="45" t="s">
        <v>962</v>
      </c>
      <c r="C1047" s="53">
        <v>0</v>
      </c>
      <c r="D1047" s="35">
        <f t="shared" si="48"/>
        <v>0</v>
      </c>
      <c r="E1047" s="53">
        <v>0</v>
      </c>
      <c r="F1047" s="35">
        <f t="shared" si="49"/>
        <v>0</v>
      </c>
      <c r="G1047" s="53">
        <v>0</v>
      </c>
      <c r="H1047" s="35">
        <f t="shared" si="50"/>
        <v>5</v>
      </c>
      <c r="I1047" s="53">
        <v>5</v>
      </c>
    </row>
    <row r="1048" spans="1:11" ht="17.45" customHeight="1">
      <c r="A1048" s="47">
        <v>215</v>
      </c>
      <c r="B1048" s="47" t="s">
        <v>963</v>
      </c>
      <c r="C1048" s="52">
        <v>733</v>
      </c>
      <c r="D1048" s="34">
        <f t="shared" si="48"/>
        <v>0</v>
      </c>
      <c r="E1048" s="52">
        <f>E1049+E1059+E1075+E1080+E1094+E1101+E1108</f>
        <v>733</v>
      </c>
      <c r="F1048" s="34">
        <f t="shared" si="49"/>
        <v>0</v>
      </c>
      <c r="G1048" s="52">
        <f>G1049+G1059+G1075+G1080+G1094+G1101+G1108</f>
        <v>733</v>
      </c>
      <c r="H1048" s="34">
        <f t="shared" si="50"/>
        <v>3008</v>
      </c>
      <c r="I1048" s="52">
        <f>I1049+I1059+I1075+I1080+I1094+I1101+I1108</f>
        <v>3741</v>
      </c>
    </row>
    <row r="1049" spans="1:11" ht="17.45" hidden="1" customHeight="1">
      <c r="A1049" s="47">
        <v>21501</v>
      </c>
      <c r="B1049" s="47" t="s">
        <v>964</v>
      </c>
      <c r="C1049" s="55">
        <v>0</v>
      </c>
      <c r="D1049" s="34">
        <f t="shared" si="48"/>
        <v>0</v>
      </c>
      <c r="E1049" s="55">
        <f>SUM(E1050:E1058)</f>
        <v>0</v>
      </c>
      <c r="F1049" s="34">
        <f t="shared" si="49"/>
        <v>0</v>
      </c>
      <c r="G1049" s="55">
        <f>SUM(G1050:G1058)</f>
        <v>0</v>
      </c>
      <c r="H1049" s="34">
        <f t="shared" si="50"/>
        <v>0</v>
      </c>
      <c r="I1049" s="55">
        <f>SUM(I1050:I1058)</f>
        <v>0</v>
      </c>
      <c r="K1049">
        <v>2</v>
      </c>
    </row>
    <row r="1050" spans="1:11" ht="17.45" hidden="1" customHeight="1">
      <c r="A1050" s="44">
        <v>2150101</v>
      </c>
      <c r="B1050" s="45" t="s">
        <v>165</v>
      </c>
      <c r="C1050" s="54">
        <v>0</v>
      </c>
      <c r="D1050" s="35">
        <f t="shared" si="48"/>
        <v>0</v>
      </c>
      <c r="E1050" s="54">
        <v>0</v>
      </c>
      <c r="F1050" s="35">
        <f t="shared" si="49"/>
        <v>0</v>
      </c>
      <c r="G1050" s="54">
        <v>0</v>
      </c>
      <c r="H1050" s="35">
        <f t="shared" si="50"/>
        <v>0</v>
      </c>
      <c r="I1050" s="54"/>
      <c r="K1050">
        <v>2</v>
      </c>
    </row>
    <row r="1051" spans="1:11" ht="17.45" hidden="1" customHeight="1">
      <c r="A1051" s="44">
        <v>2150102</v>
      </c>
      <c r="B1051" s="45" t="s">
        <v>166</v>
      </c>
      <c r="C1051" s="54">
        <v>0</v>
      </c>
      <c r="D1051" s="35">
        <f t="shared" si="48"/>
        <v>0</v>
      </c>
      <c r="E1051" s="54">
        <v>0</v>
      </c>
      <c r="F1051" s="35">
        <f t="shared" si="49"/>
        <v>0</v>
      </c>
      <c r="G1051" s="54">
        <v>0</v>
      </c>
      <c r="H1051" s="35">
        <f t="shared" si="50"/>
        <v>0</v>
      </c>
      <c r="I1051" s="54"/>
      <c r="K1051">
        <v>2</v>
      </c>
    </row>
    <row r="1052" spans="1:11" ht="17.45" hidden="1" customHeight="1">
      <c r="A1052" s="44">
        <v>2150103</v>
      </c>
      <c r="B1052" s="45" t="s">
        <v>167</v>
      </c>
      <c r="C1052" s="54">
        <v>0</v>
      </c>
      <c r="D1052" s="35">
        <f t="shared" si="48"/>
        <v>0</v>
      </c>
      <c r="E1052" s="54">
        <v>0</v>
      </c>
      <c r="F1052" s="35">
        <f t="shared" si="49"/>
        <v>0</v>
      </c>
      <c r="G1052" s="54">
        <v>0</v>
      </c>
      <c r="H1052" s="35">
        <f t="shared" si="50"/>
        <v>0</v>
      </c>
      <c r="I1052" s="54"/>
      <c r="K1052">
        <v>2</v>
      </c>
    </row>
    <row r="1053" spans="1:11" ht="17.45" hidden="1" customHeight="1">
      <c r="A1053" s="44">
        <v>2150104</v>
      </c>
      <c r="B1053" s="45" t="s">
        <v>965</v>
      </c>
      <c r="C1053" s="54">
        <v>0</v>
      </c>
      <c r="D1053" s="35">
        <f t="shared" si="48"/>
        <v>0</v>
      </c>
      <c r="E1053" s="54">
        <v>0</v>
      </c>
      <c r="F1053" s="35">
        <f t="shared" si="49"/>
        <v>0</v>
      </c>
      <c r="G1053" s="54">
        <v>0</v>
      </c>
      <c r="H1053" s="35">
        <f t="shared" si="50"/>
        <v>0</v>
      </c>
      <c r="I1053" s="54"/>
      <c r="K1053">
        <v>2</v>
      </c>
    </row>
    <row r="1054" spans="1:11" ht="17.45" hidden="1" customHeight="1">
      <c r="A1054" s="44">
        <v>2150105</v>
      </c>
      <c r="B1054" s="45" t="s">
        <v>966</v>
      </c>
      <c r="C1054" s="54">
        <v>0</v>
      </c>
      <c r="D1054" s="35">
        <f t="shared" si="48"/>
        <v>0</v>
      </c>
      <c r="E1054" s="54">
        <v>0</v>
      </c>
      <c r="F1054" s="35">
        <f t="shared" si="49"/>
        <v>0</v>
      </c>
      <c r="G1054" s="54">
        <v>0</v>
      </c>
      <c r="H1054" s="35">
        <f t="shared" si="50"/>
        <v>0</v>
      </c>
      <c r="I1054" s="54"/>
      <c r="K1054">
        <v>2</v>
      </c>
    </row>
    <row r="1055" spans="1:11" ht="17.45" hidden="1" customHeight="1">
      <c r="A1055" s="44">
        <v>2150106</v>
      </c>
      <c r="B1055" s="45" t="s">
        <v>967</v>
      </c>
      <c r="C1055" s="54">
        <v>0</v>
      </c>
      <c r="D1055" s="35">
        <f t="shared" si="48"/>
        <v>0</v>
      </c>
      <c r="E1055" s="54">
        <v>0</v>
      </c>
      <c r="F1055" s="35">
        <f t="shared" si="49"/>
        <v>0</v>
      </c>
      <c r="G1055" s="54">
        <v>0</v>
      </c>
      <c r="H1055" s="35">
        <f t="shared" si="50"/>
        <v>0</v>
      </c>
      <c r="I1055" s="54"/>
      <c r="K1055">
        <v>2</v>
      </c>
    </row>
    <row r="1056" spans="1:11" ht="17.45" hidden="1" customHeight="1">
      <c r="A1056" s="44">
        <v>2150107</v>
      </c>
      <c r="B1056" s="45" t="s">
        <v>968</v>
      </c>
      <c r="C1056" s="54">
        <v>0</v>
      </c>
      <c r="D1056" s="35">
        <f t="shared" si="48"/>
        <v>0</v>
      </c>
      <c r="E1056" s="54">
        <v>0</v>
      </c>
      <c r="F1056" s="35">
        <f t="shared" si="49"/>
        <v>0</v>
      </c>
      <c r="G1056" s="54">
        <v>0</v>
      </c>
      <c r="H1056" s="35">
        <f t="shared" si="50"/>
        <v>0</v>
      </c>
      <c r="I1056" s="54"/>
      <c r="K1056">
        <v>2</v>
      </c>
    </row>
    <row r="1057" spans="1:11" ht="17.45" hidden="1" customHeight="1">
      <c r="A1057" s="44">
        <v>2150108</v>
      </c>
      <c r="B1057" s="45" t="s">
        <v>969</v>
      </c>
      <c r="C1057" s="54">
        <v>0</v>
      </c>
      <c r="D1057" s="35">
        <f t="shared" si="48"/>
        <v>0</v>
      </c>
      <c r="E1057" s="54">
        <v>0</v>
      </c>
      <c r="F1057" s="35">
        <f t="shared" si="49"/>
        <v>0</v>
      </c>
      <c r="G1057" s="54">
        <v>0</v>
      </c>
      <c r="H1057" s="35">
        <f t="shared" si="50"/>
        <v>0</v>
      </c>
      <c r="I1057" s="54"/>
      <c r="K1057">
        <v>2</v>
      </c>
    </row>
    <row r="1058" spans="1:11" ht="17.45" hidden="1" customHeight="1">
      <c r="A1058" s="44">
        <v>2150199</v>
      </c>
      <c r="B1058" s="45" t="s">
        <v>970</v>
      </c>
      <c r="C1058" s="54">
        <v>0</v>
      </c>
      <c r="D1058" s="35">
        <f t="shared" si="48"/>
        <v>0</v>
      </c>
      <c r="E1058" s="54">
        <v>0</v>
      </c>
      <c r="F1058" s="35">
        <f t="shared" si="49"/>
        <v>0</v>
      </c>
      <c r="G1058" s="54">
        <v>0</v>
      </c>
      <c r="H1058" s="35">
        <f t="shared" si="50"/>
        <v>0</v>
      </c>
      <c r="I1058" s="54"/>
      <c r="K1058">
        <v>2</v>
      </c>
    </row>
    <row r="1059" spans="1:11" ht="17.45" hidden="1" customHeight="1">
      <c r="A1059" s="47">
        <v>21502</v>
      </c>
      <c r="B1059" s="47" t="s">
        <v>971</v>
      </c>
      <c r="C1059" s="52">
        <v>0</v>
      </c>
      <c r="D1059" s="34">
        <f t="shared" si="48"/>
        <v>0</v>
      </c>
      <c r="E1059" s="52">
        <f>SUM(E1060:E1074)</f>
        <v>0</v>
      </c>
      <c r="F1059" s="34">
        <f t="shared" si="49"/>
        <v>0</v>
      </c>
      <c r="G1059" s="52">
        <f>SUM(G1060:G1074)</f>
        <v>0</v>
      </c>
      <c r="H1059" s="34">
        <f t="shared" si="50"/>
        <v>0</v>
      </c>
      <c r="I1059" s="52">
        <f>SUM(I1060:I1074)</f>
        <v>0</v>
      </c>
      <c r="K1059">
        <v>2</v>
      </c>
    </row>
    <row r="1060" spans="1:11" ht="17.45" hidden="1" customHeight="1">
      <c r="A1060" s="44">
        <v>2150201</v>
      </c>
      <c r="B1060" s="45" t="s">
        <v>165</v>
      </c>
      <c r="C1060" s="54">
        <v>0</v>
      </c>
      <c r="D1060" s="35">
        <f t="shared" si="48"/>
        <v>0</v>
      </c>
      <c r="E1060" s="54">
        <v>0</v>
      </c>
      <c r="F1060" s="35">
        <f t="shared" si="49"/>
        <v>0</v>
      </c>
      <c r="G1060" s="54">
        <v>0</v>
      </c>
      <c r="H1060" s="35">
        <f t="shared" si="50"/>
        <v>0</v>
      </c>
      <c r="I1060" s="54"/>
      <c r="K1060">
        <v>2</v>
      </c>
    </row>
    <row r="1061" spans="1:11" ht="17.45" hidden="1" customHeight="1">
      <c r="A1061" s="44">
        <v>2150202</v>
      </c>
      <c r="B1061" s="45" t="s">
        <v>166</v>
      </c>
      <c r="C1061" s="54">
        <v>0</v>
      </c>
      <c r="D1061" s="35">
        <f t="shared" si="48"/>
        <v>0</v>
      </c>
      <c r="E1061" s="54">
        <v>0</v>
      </c>
      <c r="F1061" s="35">
        <f t="shared" si="49"/>
        <v>0</v>
      </c>
      <c r="G1061" s="54">
        <v>0</v>
      </c>
      <c r="H1061" s="35">
        <f t="shared" si="50"/>
        <v>0</v>
      </c>
      <c r="I1061" s="54"/>
      <c r="K1061">
        <v>2</v>
      </c>
    </row>
    <row r="1062" spans="1:11" ht="17.45" hidden="1" customHeight="1">
      <c r="A1062" s="44">
        <v>2150203</v>
      </c>
      <c r="B1062" s="45" t="s">
        <v>167</v>
      </c>
      <c r="C1062" s="54">
        <v>0</v>
      </c>
      <c r="D1062" s="35">
        <f t="shared" si="48"/>
        <v>0</v>
      </c>
      <c r="E1062" s="54">
        <v>0</v>
      </c>
      <c r="F1062" s="35">
        <f t="shared" si="49"/>
        <v>0</v>
      </c>
      <c r="G1062" s="54">
        <v>0</v>
      </c>
      <c r="H1062" s="35">
        <f t="shared" si="50"/>
        <v>0</v>
      </c>
      <c r="I1062" s="54"/>
      <c r="K1062">
        <v>2</v>
      </c>
    </row>
    <row r="1063" spans="1:11" ht="17.45" hidden="1" customHeight="1">
      <c r="A1063" s="44">
        <v>2150204</v>
      </c>
      <c r="B1063" s="45" t="s">
        <v>972</v>
      </c>
      <c r="C1063" s="54">
        <v>0</v>
      </c>
      <c r="D1063" s="35">
        <f t="shared" si="48"/>
        <v>0</v>
      </c>
      <c r="E1063" s="54">
        <v>0</v>
      </c>
      <c r="F1063" s="35">
        <f t="shared" si="49"/>
        <v>0</v>
      </c>
      <c r="G1063" s="54">
        <v>0</v>
      </c>
      <c r="H1063" s="35">
        <f t="shared" si="50"/>
        <v>0</v>
      </c>
      <c r="I1063" s="54"/>
      <c r="K1063">
        <v>2</v>
      </c>
    </row>
    <row r="1064" spans="1:11" ht="17.45" hidden="1" customHeight="1">
      <c r="A1064" s="44">
        <v>2150205</v>
      </c>
      <c r="B1064" s="45" t="s">
        <v>973</v>
      </c>
      <c r="C1064" s="54">
        <v>0</v>
      </c>
      <c r="D1064" s="35">
        <f t="shared" si="48"/>
        <v>0</v>
      </c>
      <c r="E1064" s="54">
        <v>0</v>
      </c>
      <c r="F1064" s="35">
        <f t="shared" si="49"/>
        <v>0</v>
      </c>
      <c r="G1064" s="54">
        <v>0</v>
      </c>
      <c r="H1064" s="35">
        <f t="shared" si="50"/>
        <v>0</v>
      </c>
      <c r="I1064" s="54"/>
      <c r="K1064">
        <v>2</v>
      </c>
    </row>
    <row r="1065" spans="1:11" ht="17.45" hidden="1" customHeight="1">
      <c r="A1065" s="44">
        <v>2150206</v>
      </c>
      <c r="B1065" s="45" t="s">
        <v>974</v>
      </c>
      <c r="C1065" s="54">
        <v>0</v>
      </c>
      <c r="D1065" s="35">
        <f t="shared" si="48"/>
        <v>0</v>
      </c>
      <c r="E1065" s="54">
        <v>0</v>
      </c>
      <c r="F1065" s="35">
        <f t="shared" si="49"/>
        <v>0</v>
      </c>
      <c r="G1065" s="54">
        <v>0</v>
      </c>
      <c r="H1065" s="35">
        <f t="shared" si="50"/>
        <v>0</v>
      </c>
      <c r="I1065" s="54"/>
      <c r="K1065">
        <v>2</v>
      </c>
    </row>
    <row r="1066" spans="1:11" ht="27" hidden="1">
      <c r="A1066" s="44">
        <v>2150207</v>
      </c>
      <c r="B1066" s="45" t="s">
        <v>975</v>
      </c>
      <c r="C1066" s="54">
        <v>0</v>
      </c>
      <c r="D1066" s="35">
        <f t="shared" si="48"/>
        <v>0</v>
      </c>
      <c r="E1066" s="54">
        <v>0</v>
      </c>
      <c r="F1066" s="35">
        <f t="shared" si="49"/>
        <v>0</v>
      </c>
      <c r="G1066" s="54">
        <v>0</v>
      </c>
      <c r="H1066" s="35">
        <f t="shared" si="50"/>
        <v>0</v>
      </c>
      <c r="I1066" s="54"/>
      <c r="K1066">
        <v>2</v>
      </c>
    </row>
    <row r="1067" spans="1:11" ht="17.45" hidden="1" customHeight="1">
      <c r="A1067" s="44">
        <v>2150208</v>
      </c>
      <c r="B1067" s="45" t="s">
        <v>976</v>
      </c>
      <c r="C1067" s="54">
        <v>0</v>
      </c>
      <c r="D1067" s="35">
        <f t="shared" si="48"/>
        <v>0</v>
      </c>
      <c r="E1067" s="54">
        <v>0</v>
      </c>
      <c r="F1067" s="35">
        <f t="shared" si="49"/>
        <v>0</v>
      </c>
      <c r="G1067" s="54">
        <v>0</v>
      </c>
      <c r="H1067" s="35">
        <f t="shared" si="50"/>
        <v>0</v>
      </c>
      <c r="I1067" s="54"/>
      <c r="K1067">
        <v>2</v>
      </c>
    </row>
    <row r="1068" spans="1:11" ht="17.45" hidden="1" customHeight="1">
      <c r="A1068" s="44">
        <v>2150209</v>
      </c>
      <c r="B1068" s="45" t="s">
        <v>977</v>
      </c>
      <c r="C1068" s="54">
        <v>0</v>
      </c>
      <c r="D1068" s="35">
        <f t="shared" si="48"/>
        <v>0</v>
      </c>
      <c r="E1068" s="54">
        <v>0</v>
      </c>
      <c r="F1068" s="35">
        <f t="shared" si="49"/>
        <v>0</v>
      </c>
      <c r="G1068" s="54">
        <v>0</v>
      </c>
      <c r="H1068" s="35">
        <f t="shared" si="50"/>
        <v>0</v>
      </c>
      <c r="I1068" s="54"/>
      <c r="K1068">
        <v>2</v>
      </c>
    </row>
    <row r="1069" spans="1:11" ht="17.45" hidden="1" customHeight="1">
      <c r="A1069" s="44">
        <v>2150210</v>
      </c>
      <c r="B1069" s="45" t="s">
        <v>978</v>
      </c>
      <c r="C1069" s="54">
        <v>0</v>
      </c>
      <c r="D1069" s="35">
        <f t="shared" si="48"/>
        <v>0</v>
      </c>
      <c r="E1069" s="54">
        <v>0</v>
      </c>
      <c r="F1069" s="35">
        <f t="shared" si="49"/>
        <v>0</v>
      </c>
      <c r="G1069" s="54">
        <v>0</v>
      </c>
      <c r="H1069" s="35">
        <f t="shared" si="50"/>
        <v>0</v>
      </c>
      <c r="I1069" s="54"/>
      <c r="K1069">
        <v>2</v>
      </c>
    </row>
    <row r="1070" spans="1:11" ht="17.45" hidden="1" customHeight="1">
      <c r="A1070" s="44">
        <v>2150212</v>
      </c>
      <c r="B1070" s="45" t="s">
        <v>979</v>
      </c>
      <c r="C1070" s="54">
        <v>0</v>
      </c>
      <c r="D1070" s="35">
        <f t="shared" si="48"/>
        <v>0</v>
      </c>
      <c r="E1070" s="54">
        <v>0</v>
      </c>
      <c r="F1070" s="35">
        <f t="shared" si="49"/>
        <v>0</v>
      </c>
      <c r="G1070" s="54">
        <v>0</v>
      </c>
      <c r="H1070" s="35">
        <f t="shared" si="50"/>
        <v>0</v>
      </c>
      <c r="I1070" s="54"/>
      <c r="K1070">
        <v>2</v>
      </c>
    </row>
    <row r="1071" spans="1:11" ht="17.45" hidden="1" customHeight="1">
      <c r="A1071" s="44">
        <v>2150213</v>
      </c>
      <c r="B1071" s="45" t="s">
        <v>980</v>
      </c>
      <c r="C1071" s="54">
        <v>0</v>
      </c>
      <c r="D1071" s="35">
        <f t="shared" si="48"/>
        <v>0</v>
      </c>
      <c r="E1071" s="54">
        <v>0</v>
      </c>
      <c r="F1071" s="35">
        <f t="shared" si="49"/>
        <v>0</v>
      </c>
      <c r="G1071" s="54">
        <v>0</v>
      </c>
      <c r="H1071" s="35">
        <f t="shared" si="50"/>
        <v>0</v>
      </c>
      <c r="I1071" s="54"/>
      <c r="K1071">
        <v>2</v>
      </c>
    </row>
    <row r="1072" spans="1:11" ht="17.45" hidden="1" customHeight="1">
      <c r="A1072" s="44">
        <v>2150214</v>
      </c>
      <c r="B1072" s="45" t="s">
        <v>981</v>
      </c>
      <c r="C1072" s="54">
        <v>0</v>
      </c>
      <c r="D1072" s="35">
        <f t="shared" si="48"/>
        <v>0</v>
      </c>
      <c r="E1072" s="54">
        <v>0</v>
      </c>
      <c r="F1072" s="35">
        <f t="shared" si="49"/>
        <v>0</v>
      </c>
      <c r="G1072" s="54">
        <v>0</v>
      </c>
      <c r="H1072" s="35">
        <f t="shared" si="50"/>
        <v>0</v>
      </c>
      <c r="I1072" s="54"/>
      <c r="K1072">
        <v>2</v>
      </c>
    </row>
    <row r="1073" spans="1:11" ht="17.45" hidden="1" customHeight="1">
      <c r="A1073" s="44">
        <v>2150215</v>
      </c>
      <c r="B1073" s="45" t="s">
        <v>982</v>
      </c>
      <c r="C1073" s="54">
        <v>0</v>
      </c>
      <c r="D1073" s="35">
        <f t="shared" si="48"/>
        <v>0</v>
      </c>
      <c r="E1073" s="54">
        <v>0</v>
      </c>
      <c r="F1073" s="35">
        <f t="shared" si="49"/>
        <v>0</v>
      </c>
      <c r="G1073" s="54">
        <v>0</v>
      </c>
      <c r="H1073" s="35">
        <f t="shared" si="50"/>
        <v>0</v>
      </c>
      <c r="I1073" s="54"/>
      <c r="K1073">
        <v>2</v>
      </c>
    </row>
    <row r="1074" spans="1:11" ht="17.45" hidden="1" customHeight="1">
      <c r="A1074" s="44">
        <v>2150299</v>
      </c>
      <c r="B1074" s="45" t="s">
        <v>983</v>
      </c>
      <c r="C1074" s="53">
        <v>0</v>
      </c>
      <c r="D1074" s="35">
        <f t="shared" si="48"/>
        <v>0</v>
      </c>
      <c r="E1074" s="53">
        <v>0</v>
      </c>
      <c r="F1074" s="35">
        <f t="shared" si="49"/>
        <v>0</v>
      </c>
      <c r="G1074" s="53">
        <v>0</v>
      </c>
      <c r="H1074" s="35">
        <f t="shared" si="50"/>
        <v>0</v>
      </c>
      <c r="I1074" s="53"/>
      <c r="K1074">
        <v>2</v>
      </c>
    </row>
    <row r="1075" spans="1:11" ht="17.45" hidden="1" customHeight="1">
      <c r="A1075" s="47">
        <v>21503</v>
      </c>
      <c r="B1075" s="47" t="s">
        <v>984</v>
      </c>
      <c r="C1075" s="55">
        <v>0</v>
      </c>
      <c r="D1075" s="34">
        <f t="shared" si="48"/>
        <v>0</v>
      </c>
      <c r="E1075" s="55">
        <f>SUM(E1076:E1079)</f>
        <v>0</v>
      </c>
      <c r="F1075" s="34">
        <f t="shared" si="49"/>
        <v>0</v>
      </c>
      <c r="G1075" s="55">
        <f>SUM(G1076:G1079)</f>
        <v>0</v>
      </c>
      <c r="H1075" s="34">
        <f t="shared" si="50"/>
        <v>0</v>
      </c>
      <c r="I1075" s="55">
        <f>SUM(I1076:I1079)</f>
        <v>0</v>
      </c>
      <c r="K1075">
        <v>2</v>
      </c>
    </row>
    <row r="1076" spans="1:11" ht="17.45" hidden="1" customHeight="1">
      <c r="A1076" s="44">
        <v>2150301</v>
      </c>
      <c r="B1076" s="45" t="s">
        <v>165</v>
      </c>
      <c r="C1076" s="54">
        <v>0</v>
      </c>
      <c r="D1076" s="35">
        <f t="shared" si="48"/>
        <v>0</v>
      </c>
      <c r="E1076" s="54">
        <v>0</v>
      </c>
      <c r="F1076" s="35">
        <f t="shared" si="49"/>
        <v>0</v>
      </c>
      <c r="G1076" s="54">
        <v>0</v>
      </c>
      <c r="H1076" s="35">
        <f t="shared" si="50"/>
        <v>0</v>
      </c>
      <c r="I1076" s="54"/>
      <c r="K1076">
        <v>2</v>
      </c>
    </row>
    <row r="1077" spans="1:11" ht="17.45" hidden="1" customHeight="1">
      <c r="A1077" s="44">
        <v>2150302</v>
      </c>
      <c r="B1077" s="45" t="s">
        <v>166</v>
      </c>
      <c r="C1077" s="54">
        <v>0</v>
      </c>
      <c r="D1077" s="35">
        <f t="shared" si="48"/>
        <v>0</v>
      </c>
      <c r="E1077" s="54">
        <v>0</v>
      </c>
      <c r="F1077" s="35">
        <f t="shared" si="49"/>
        <v>0</v>
      </c>
      <c r="G1077" s="54">
        <v>0</v>
      </c>
      <c r="H1077" s="35">
        <f t="shared" si="50"/>
        <v>0</v>
      </c>
      <c r="I1077" s="54"/>
      <c r="K1077">
        <v>2</v>
      </c>
    </row>
    <row r="1078" spans="1:11" ht="17.45" hidden="1" customHeight="1">
      <c r="A1078" s="44">
        <v>2150303</v>
      </c>
      <c r="B1078" s="45" t="s">
        <v>167</v>
      </c>
      <c r="C1078" s="54">
        <v>0</v>
      </c>
      <c r="D1078" s="35">
        <f t="shared" si="48"/>
        <v>0</v>
      </c>
      <c r="E1078" s="54">
        <v>0</v>
      </c>
      <c r="F1078" s="35">
        <f t="shared" si="49"/>
        <v>0</v>
      </c>
      <c r="G1078" s="54">
        <v>0</v>
      </c>
      <c r="H1078" s="35">
        <f t="shared" si="50"/>
        <v>0</v>
      </c>
      <c r="I1078" s="54"/>
      <c r="K1078">
        <v>2</v>
      </c>
    </row>
    <row r="1079" spans="1:11" ht="17.45" hidden="1" customHeight="1">
      <c r="A1079" s="44">
        <v>2150399</v>
      </c>
      <c r="B1079" s="45" t="s">
        <v>985</v>
      </c>
      <c r="C1079" s="54">
        <v>0</v>
      </c>
      <c r="D1079" s="35">
        <f t="shared" si="48"/>
        <v>0</v>
      </c>
      <c r="E1079" s="54">
        <v>0</v>
      </c>
      <c r="F1079" s="35">
        <f t="shared" si="49"/>
        <v>0</v>
      </c>
      <c r="G1079" s="54">
        <v>0</v>
      </c>
      <c r="H1079" s="35">
        <f t="shared" si="50"/>
        <v>0</v>
      </c>
      <c r="I1079" s="54"/>
      <c r="K1079">
        <v>2</v>
      </c>
    </row>
    <row r="1080" spans="1:11" ht="17.45" customHeight="1">
      <c r="A1080" s="47">
        <v>21505</v>
      </c>
      <c r="B1080" s="47" t="s">
        <v>986</v>
      </c>
      <c r="C1080" s="52">
        <v>5</v>
      </c>
      <c r="D1080" s="34">
        <f t="shared" si="48"/>
        <v>0</v>
      </c>
      <c r="E1080" s="52">
        <f>SUM(E1081:E1093)</f>
        <v>5</v>
      </c>
      <c r="F1080" s="34">
        <f t="shared" si="49"/>
        <v>0</v>
      </c>
      <c r="G1080" s="52">
        <f>SUM(G1081:G1093)</f>
        <v>5</v>
      </c>
      <c r="H1080" s="34">
        <f t="shared" si="50"/>
        <v>2821</v>
      </c>
      <c r="I1080" s="52">
        <f>SUM(I1081:I1093)</f>
        <v>2826</v>
      </c>
    </row>
    <row r="1081" spans="1:11" ht="17.45" hidden="1" customHeight="1">
      <c r="A1081" s="44">
        <v>2150501</v>
      </c>
      <c r="B1081" s="45" t="s">
        <v>165</v>
      </c>
      <c r="C1081" s="54">
        <v>0</v>
      </c>
      <c r="D1081" s="35">
        <f t="shared" si="48"/>
        <v>0</v>
      </c>
      <c r="E1081" s="54">
        <v>0</v>
      </c>
      <c r="F1081" s="35">
        <f t="shared" si="49"/>
        <v>0</v>
      </c>
      <c r="G1081" s="54">
        <v>0</v>
      </c>
      <c r="H1081" s="35">
        <f t="shared" si="50"/>
        <v>0</v>
      </c>
      <c r="I1081" s="54"/>
      <c r="K1081">
        <v>2</v>
      </c>
    </row>
    <row r="1082" spans="1:11" ht="17.45" hidden="1" customHeight="1">
      <c r="A1082" s="44">
        <v>2150502</v>
      </c>
      <c r="B1082" s="45" t="s">
        <v>166</v>
      </c>
      <c r="C1082" s="54">
        <v>0</v>
      </c>
      <c r="D1082" s="35">
        <f t="shared" si="48"/>
        <v>0</v>
      </c>
      <c r="E1082" s="54">
        <v>0</v>
      </c>
      <c r="F1082" s="35">
        <f t="shared" si="49"/>
        <v>0</v>
      </c>
      <c r="G1082" s="54">
        <v>0</v>
      </c>
      <c r="H1082" s="35">
        <f t="shared" si="50"/>
        <v>0</v>
      </c>
      <c r="I1082" s="54"/>
      <c r="K1082">
        <v>2</v>
      </c>
    </row>
    <row r="1083" spans="1:11" ht="17.45" hidden="1" customHeight="1">
      <c r="A1083" s="44">
        <v>2150503</v>
      </c>
      <c r="B1083" s="45" t="s">
        <v>167</v>
      </c>
      <c r="C1083" s="54">
        <v>0</v>
      </c>
      <c r="D1083" s="35">
        <f t="shared" si="48"/>
        <v>0</v>
      </c>
      <c r="E1083" s="54">
        <v>0</v>
      </c>
      <c r="F1083" s="35">
        <f t="shared" si="49"/>
        <v>0</v>
      </c>
      <c r="G1083" s="54">
        <v>0</v>
      </c>
      <c r="H1083" s="35">
        <f t="shared" si="50"/>
        <v>0</v>
      </c>
      <c r="I1083" s="54"/>
      <c r="K1083">
        <v>2</v>
      </c>
    </row>
    <row r="1084" spans="1:11" ht="17.45" hidden="1" customHeight="1">
      <c r="A1084" s="44">
        <v>2150505</v>
      </c>
      <c r="B1084" s="45" t="s">
        <v>987</v>
      </c>
      <c r="C1084" s="54">
        <v>0</v>
      </c>
      <c r="D1084" s="35">
        <f t="shared" si="48"/>
        <v>0</v>
      </c>
      <c r="E1084" s="54">
        <v>0</v>
      </c>
      <c r="F1084" s="35">
        <f t="shared" si="49"/>
        <v>0</v>
      </c>
      <c r="G1084" s="54">
        <v>0</v>
      </c>
      <c r="H1084" s="35">
        <f t="shared" si="50"/>
        <v>0</v>
      </c>
      <c r="I1084" s="54"/>
      <c r="K1084">
        <v>2</v>
      </c>
    </row>
    <row r="1085" spans="1:11" ht="17.45" hidden="1" customHeight="1">
      <c r="A1085" s="44">
        <v>2150506</v>
      </c>
      <c r="B1085" s="45" t="s">
        <v>988</v>
      </c>
      <c r="C1085" s="54">
        <v>0</v>
      </c>
      <c r="D1085" s="35">
        <f t="shared" si="48"/>
        <v>0</v>
      </c>
      <c r="E1085" s="54">
        <v>0</v>
      </c>
      <c r="F1085" s="35">
        <f t="shared" si="49"/>
        <v>0</v>
      </c>
      <c r="G1085" s="54">
        <v>0</v>
      </c>
      <c r="H1085" s="35">
        <f t="shared" si="50"/>
        <v>0</v>
      </c>
      <c r="I1085" s="54"/>
      <c r="K1085">
        <v>2</v>
      </c>
    </row>
    <row r="1086" spans="1:11" ht="17.45" hidden="1" customHeight="1">
      <c r="A1086" s="44">
        <v>2150507</v>
      </c>
      <c r="B1086" s="45" t="s">
        <v>989</v>
      </c>
      <c r="C1086" s="54">
        <v>0</v>
      </c>
      <c r="D1086" s="35">
        <f t="shared" si="48"/>
        <v>0</v>
      </c>
      <c r="E1086" s="54">
        <v>0</v>
      </c>
      <c r="F1086" s="35">
        <f t="shared" si="49"/>
        <v>0</v>
      </c>
      <c r="G1086" s="54">
        <v>0</v>
      </c>
      <c r="H1086" s="35">
        <f t="shared" si="50"/>
        <v>0</v>
      </c>
      <c r="I1086" s="54"/>
      <c r="K1086">
        <v>2</v>
      </c>
    </row>
    <row r="1087" spans="1:11" ht="17.45" customHeight="1">
      <c r="A1087" s="44">
        <v>2150508</v>
      </c>
      <c r="B1087" s="45" t="s">
        <v>990</v>
      </c>
      <c r="C1087" s="53">
        <v>5</v>
      </c>
      <c r="D1087" s="35">
        <f t="shared" si="48"/>
        <v>0</v>
      </c>
      <c r="E1087" s="53">
        <v>5</v>
      </c>
      <c r="F1087" s="35">
        <f t="shared" si="49"/>
        <v>0</v>
      </c>
      <c r="G1087" s="53">
        <v>5</v>
      </c>
      <c r="H1087" s="35">
        <f t="shared" si="50"/>
        <v>-1</v>
      </c>
      <c r="I1087" s="53">
        <v>4</v>
      </c>
    </row>
    <row r="1088" spans="1:11" ht="17.45" hidden="1" customHeight="1">
      <c r="A1088" s="44">
        <v>2150509</v>
      </c>
      <c r="B1088" s="45" t="s">
        <v>991</v>
      </c>
      <c r="C1088" s="54">
        <v>0</v>
      </c>
      <c r="D1088" s="35">
        <f t="shared" si="48"/>
        <v>0</v>
      </c>
      <c r="E1088" s="54">
        <v>0</v>
      </c>
      <c r="F1088" s="35">
        <f t="shared" si="49"/>
        <v>0</v>
      </c>
      <c r="G1088" s="54">
        <v>0</v>
      </c>
      <c r="H1088" s="35">
        <f t="shared" si="50"/>
        <v>0</v>
      </c>
      <c r="I1088" s="54">
        <v>0</v>
      </c>
      <c r="K1088">
        <v>2</v>
      </c>
    </row>
    <row r="1089" spans="1:11" ht="17.45" customHeight="1">
      <c r="A1089" s="44">
        <v>2150510</v>
      </c>
      <c r="B1089" s="45" t="s">
        <v>992</v>
      </c>
      <c r="C1089" s="53">
        <v>0</v>
      </c>
      <c r="D1089" s="35">
        <f t="shared" si="48"/>
        <v>0</v>
      </c>
      <c r="E1089" s="53">
        <v>0</v>
      </c>
      <c r="F1089" s="35">
        <f t="shared" si="49"/>
        <v>0</v>
      </c>
      <c r="G1089" s="53">
        <v>0</v>
      </c>
      <c r="H1089" s="35">
        <f t="shared" si="50"/>
        <v>942</v>
      </c>
      <c r="I1089" s="53">
        <v>942</v>
      </c>
    </row>
    <row r="1090" spans="1:11" ht="17.45" hidden="1" customHeight="1">
      <c r="A1090" s="44">
        <v>2150511</v>
      </c>
      <c r="B1090" s="45" t="s">
        <v>993</v>
      </c>
      <c r="C1090" s="54">
        <v>0</v>
      </c>
      <c r="D1090" s="35">
        <f t="shared" si="48"/>
        <v>0</v>
      </c>
      <c r="E1090" s="54">
        <v>0</v>
      </c>
      <c r="F1090" s="35">
        <f t="shared" si="49"/>
        <v>0</v>
      </c>
      <c r="G1090" s="54">
        <v>0</v>
      </c>
      <c r="H1090" s="35">
        <f t="shared" si="50"/>
        <v>0</v>
      </c>
      <c r="I1090" s="54">
        <v>0</v>
      </c>
      <c r="K1090">
        <v>2</v>
      </c>
    </row>
    <row r="1091" spans="1:11" ht="17.45" hidden="1" customHeight="1">
      <c r="A1091" s="44">
        <v>2150513</v>
      </c>
      <c r="B1091" s="45" t="s">
        <v>938</v>
      </c>
      <c r="C1091" s="54">
        <v>0</v>
      </c>
      <c r="D1091" s="35">
        <f t="shared" si="48"/>
        <v>0</v>
      </c>
      <c r="E1091" s="54">
        <v>0</v>
      </c>
      <c r="F1091" s="35">
        <f t="shared" si="49"/>
        <v>0</v>
      </c>
      <c r="G1091" s="54">
        <v>0</v>
      </c>
      <c r="H1091" s="35">
        <f t="shared" si="50"/>
        <v>0</v>
      </c>
      <c r="I1091" s="54">
        <v>0</v>
      </c>
      <c r="K1091">
        <v>2</v>
      </c>
    </row>
    <row r="1092" spans="1:11" ht="17.45" hidden="1" customHeight="1">
      <c r="A1092" s="44">
        <v>2150515</v>
      </c>
      <c r="B1092" s="45" t="s">
        <v>994</v>
      </c>
      <c r="C1092" s="54">
        <v>0</v>
      </c>
      <c r="D1092" s="35">
        <f t="shared" si="48"/>
        <v>0</v>
      </c>
      <c r="E1092" s="54">
        <v>0</v>
      </c>
      <c r="F1092" s="35">
        <f t="shared" si="49"/>
        <v>0</v>
      </c>
      <c r="G1092" s="54">
        <v>0</v>
      </c>
      <c r="H1092" s="35">
        <f t="shared" si="50"/>
        <v>0</v>
      </c>
      <c r="I1092" s="54">
        <v>0</v>
      </c>
      <c r="K1092">
        <v>2</v>
      </c>
    </row>
    <row r="1093" spans="1:11" ht="17.45" customHeight="1">
      <c r="A1093" s="44">
        <v>2150599</v>
      </c>
      <c r="B1093" s="45" t="s">
        <v>995</v>
      </c>
      <c r="C1093" s="53">
        <v>0</v>
      </c>
      <c r="D1093" s="35">
        <f t="shared" si="48"/>
        <v>0</v>
      </c>
      <c r="E1093" s="53">
        <v>0</v>
      </c>
      <c r="F1093" s="35">
        <f t="shared" si="49"/>
        <v>0</v>
      </c>
      <c r="G1093" s="53">
        <v>0</v>
      </c>
      <c r="H1093" s="35">
        <f t="shared" si="50"/>
        <v>1880</v>
      </c>
      <c r="I1093" s="53">
        <v>1880</v>
      </c>
    </row>
    <row r="1094" spans="1:11" ht="17.45" hidden="1" customHeight="1">
      <c r="A1094" s="47">
        <v>21507</v>
      </c>
      <c r="B1094" s="47" t="s">
        <v>996</v>
      </c>
      <c r="C1094" s="55">
        <v>0</v>
      </c>
      <c r="D1094" s="34">
        <f t="shared" si="48"/>
        <v>0</v>
      </c>
      <c r="E1094" s="55">
        <f>SUM(E1095:E1100)</f>
        <v>0</v>
      </c>
      <c r="F1094" s="34">
        <f t="shared" si="49"/>
        <v>0</v>
      </c>
      <c r="G1094" s="55">
        <f>SUM(G1095:G1100)</f>
        <v>0</v>
      </c>
      <c r="H1094" s="34">
        <f t="shared" si="50"/>
        <v>0</v>
      </c>
      <c r="I1094" s="55">
        <f>SUM(I1095:I1100)</f>
        <v>0</v>
      </c>
      <c r="K1094">
        <v>2</v>
      </c>
    </row>
    <row r="1095" spans="1:11" ht="17.45" hidden="1" customHeight="1">
      <c r="A1095" s="44">
        <v>2150701</v>
      </c>
      <c r="B1095" s="45" t="s">
        <v>165</v>
      </c>
      <c r="C1095" s="54">
        <v>0</v>
      </c>
      <c r="D1095" s="35">
        <f t="shared" si="48"/>
        <v>0</v>
      </c>
      <c r="E1095" s="54">
        <v>0</v>
      </c>
      <c r="F1095" s="35">
        <f t="shared" si="49"/>
        <v>0</v>
      </c>
      <c r="G1095" s="54">
        <v>0</v>
      </c>
      <c r="H1095" s="35">
        <f t="shared" si="50"/>
        <v>0</v>
      </c>
      <c r="I1095" s="54"/>
      <c r="K1095">
        <v>2</v>
      </c>
    </row>
    <row r="1096" spans="1:11" ht="17.45" hidden="1" customHeight="1">
      <c r="A1096" s="44">
        <v>2150702</v>
      </c>
      <c r="B1096" s="45" t="s">
        <v>166</v>
      </c>
      <c r="C1096" s="54">
        <v>0</v>
      </c>
      <c r="D1096" s="35">
        <f t="shared" ref="D1096:D1159" si="51">E1096-C1096</f>
        <v>0</v>
      </c>
      <c r="E1096" s="54">
        <v>0</v>
      </c>
      <c r="F1096" s="35">
        <f t="shared" ref="F1096:F1159" si="52">G1096-E1096</f>
        <v>0</v>
      </c>
      <c r="G1096" s="54">
        <v>0</v>
      </c>
      <c r="H1096" s="35">
        <f t="shared" ref="H1096:H1159" si="53">I1096-G1096</f>
        <v>0</v>
      </c>
      <c r="I1096" s="54"/>
      <c r="K1096">
        <v>2</v>
      </c>
    </row>
    <row r="1097" spans="1:11" ht="17.45" hidden="1" customHeight="1">
      <c r="A1097" s="44">
        <v>2150703</v>
      </c>
      <c r="B1097" s="45" t="s">
        <v>167</v>
      </c>
      <c r="C1097" s="54">
        <v>0</v>
      </c>
      <c r="D1097" s="35">
        <f t="shared" si="51"/>
        <v>0</v>
      </c>
      <c r="E1097" s="54">
        <v>0</v>
      </c>
      <c r="F1097" s="35">
        <f t="shared" si="52"/>
        <v>0</v>
      </c>
      <c r="G1097" s="54">
        <v>0</v>
      </c>
      <c r="H1097" s="35">
        <f t="shared" si="53"/>
        <v>0</v>
      </c>
      <c r="I1097" s="54"/>
      <c r="K1097">
        <v>2</v>
      </c>
    </row>
    <row r="1098" spans="1:11" ht="17.45" hidden="1" customHeight="1">
      <c r="A1098" s="44">
        <v>2150704</v>
      </c>
      <c r="B1098" s="45" t="s">
        <v>997</v>
      </c>
      <c r="C1098" s="54">
        <v>0</v>
      </c>
      <c r="D1098" s="35">
        <f t="shared" si="51"/>
        <v>0</v>
      </c>
      <c r="E1098" s="54">
        <v>0</v>
      </c>
      <c r="F1098" s="35">
        <f t="shared" si="52"/>
        <v>0</v>
      </c>
      <c r="G1098" s="54">
        <v>0</v>
      </c>
      <c r="H1098" s="35">
        <f t="shared" si="53"/>
        <v>0</v>
      </c>
      <c r="I1098" s="54"/>
      <c r="K1098">
        <v>2</v>
      </c>
    </row>
    <row r="1099" spans="1:11" ht="17.45" hidden="1" customHeight="1">
      <c r="A1099" s="44">
        <v>2150705</v>
      </c>
      <c r="B1099" s="45" t="s">
        <v>998</v>
      </c>
      <c r="C1099" s="54">
        <v>0</v>
      </c>
      <c r="D1099" s="35">
        <f t="shared" si="51"/>
        <v>0</v>
      </c>
      <c r="E1099" s="54">
        <v>0</v>
      </c>
      <c r="F1099" s="35">
        <f t="shared" si="52"/>
        <v>0</v>
      </c>
      <c r="G1099" s="54">
        <v>0</v>
      </c>
      <c r="H1099" s="35">
        <f t="shared" si="53"/>
        <v>0</v>
      </c>
      <c r="I1099" s="54"/>
      <c r="K1099">
        <v>2</v>
      </c>
    </row>
    <row r="1100" spans="1:11" ht="17.45" hidden="1" customHeight="1">
      <c r="A1100" s="44">
        <v>2150799</v>
      </c>
      <c r="B1100" s="45" t="s">
        <v>999</v>
      </c>
      <c r="C1100" s="54">
        <v>0</v>
      </c>
      <c r="D1100" s="35">
        <f t="shared" si="51"/>
        <v>0</v>
      </c>
      <c r="E1100" s="54">
        <v>0</v>
      </c>
      <c r="F1100" s="35">
        <f t="shared" si="52"/>
        <v>0</v>
      </c>
      <c r="G1100" s="54">
        <v>0</v>
      </c>
      <c r="H1100" s="35">
        <f t="shared" si="53"/>
        <v>0</v>
      </c>
      <c r="I1100" s="54"/>
      <c r="K1100">
        <v>2</v>
      </c>
    </row>
    <row r="1101" spans="1:11" ht="17.45" customHeight="1">
      <c r="A1101" s="47">
        <v>21508</v>
      </c>
      <c r="B1101" s="47" t="s">
        <v>1000</v>
      </c>
      <c r="C1101" s="52">
        <v>728</v>
      </c>
      <c r="D1101" s="34">
        <f t="shared" si="51"/>
        <v>0</v>
      </c>
      <c r="E1101" s="52">
        <f>SUM(E1102:E1107)</f>
        <v>728</v>
      </c>
      <c r="F1101" s="34">
        <f t="shared" si="52"/>
        <v>0</v>
      </c>
      <c r="G1101" s="52">
        <f>SUM(G1102:G1107)</f>
        <v>728</v>
      </c>
      <c r="H1101" s="34">
        <f t="shared" si="53"/>
        <v>187</v>
      </c>
      <c r="I1101" s="52">
        <f>SUM(I1102:I1107)</f>
        <v>915</v>
      </c>
    </row>
    <row r="1102" spans="1:11" ht="17.45" hidden="1" customHeight="1">
      <c r="A1102" s="44">
        <v>2150801</v>
      </c>
      <c r="B1102" s="45" t="s">
        <v>165</v>
      </c>
      <c r="C1102" s="54">
        <v>0</v>
      </c>
      <c r="D1102" s="35">
        <f t="shared" si="51"/>
        <v>0</v>
      </c>
      <c r="E1102" s="54">
        <v>0</v>
      </c>
      <c r="F1102" s="35">
        <f t="shared" si="52"/>
        <v>0</v>
      </c>
      <c r="G1102" s="54">
        <v>0</v>
      </c>
      <c r="H1102" s="35">
        <f t="shared" si="53"/>
        <v>0</v>
      </c>
      <c r="I1102" s="54"/>
      <c r="K1102">
        <v>2</v>
      </c>
    </row>
    <row r="1103" spans="1:11" ht="17.45" hidden="1" customHeight="1">
      <c r="A1103" s="44">
        <v>2150802</v>
      </c>
      <c r="B1103" s="45" t="s">
        <v>166</v>
      </c>
      <c r="C1103" s="54">
        <v>0</v>
      </c>
      <c r="D1103" s="35">
        <f t="shared" si="51"/>
        <v>0</v>
      </c>
      <c r="E1103" s="54">
        <v>0</v>
      </c>
      <c r="F1103" s="35">
        <f t="shared" si="52"/>
        <v>0</v>
      </c>
      <c r="G1103" s="54">
        <v>0</v>
      </c>
      <c r="H1103" s="35">
        <f t="shared" si="53"/>
        <v>0</v>
      </c>
      <c r="I1103" s="54"/>
      <c r="K1103">
        <v>2</v>
      </c>
    </row>
    <row r="1104" spans="1:11" ht="17.45" hidden="1" customHeight="1">
      <c r="A1104" s="44">
        <v>2150803</v>
      </c>
      <c r="B1104" s="45" t="s">
        <v>167</v>
      </c>
      <c r="C1104" s="54">
        <v>0</v>
      </c>
      <c r="D1104" s="35">
        <f t="shared" si="51"/>
        <v>0</v>
      </c>
      <c r="E1104" s="54">
        <v>0</v>
      </c>
      <c r="F1104" s="35">
        <f t="shared" si="52"/>
        <v>0</v>
      </c>
      <c r="G1104" s="54">
        <v>0</v>
      </c>
      <c r="H1104" s="35">
        <f t="shared" si="53"/>
        <v>0</v>
      </c>
      <c r="I1104" s="54"/>
      <c r="K1104">
        <v>2</v>
      </c>
    </row>
    <row r="1105" spans="1:11" ht="17.45" hidden="1" customHeight="1">
      <c r="A1105" s="44">
        <v>2150804</v>
      </c>
      <c r="B1105" s="45" t="s">
        <v>1001</v>
      </c>
      <c r="C1105" s="54">
        <v>0</v>
      </c>
      <c r="D1105" s="35">
        <f t="shared" si="51"/>
        <v>0</v>
      </c>
      <c r="E1105" s="54">
        <v>0</v>
      </c>
      <c r="F1105" s="35">
        <f t="shared" si="52"/>
        <v>0</v>
      </c>
      <c r="G1105" s="54">
        <v>0</v>
      </c>
      <c r="H1105" s="35">
        <f t="shared" si="53"/>
        <v>0</v>
      </c>
      <c r="I1105" s="54"/>
      <c r="K1105">
        <v>2</v>
      </c>
    </row>
    <row r="1106" spans="1:11" ht="17.45" customHeight="1">
      <c r="A1106" s="44">
        <v>2150805</v>
      </c>
      <c r="B1106" s="45" t="s">
        <v>1002</v>
      </c>
      <c r="C1106" s="54">
        <v>728</v>
      </c>
      <c r="D1106" s="35">
        <f t="shared" si="51"/>
        <v>0</v>
      </c>
      <c r="E1106" s="54">
        <v>728</v>
      </c>
      <c r="F1106" s="35">
        <f t="shared" si="52"/>
        <v>0</v>
      </c>
      <c r="G1106" s="54">
        <v>728</v>
      </c>
      <c r="H1106" s="35">
        <f t="shared" si="53"/>
        <v>187</v>
      </c>
      <c r="I1106" s="54">
        <v>915</v>
      </c>
    </row>
    <row r="1107" spans="1:11" ht="17.45" hidden="1" customHeight="1">
      <c r="A1107" s="44">
        <v>2150899</v>
      </c>
      <c r="B1107" s="45" t="s">
        <v>1003</v>
      </c>
      <c r="C1107" s="54">
        <v>0</v>
      </c>
      <c r="D1107" s="35">
        <f t="shared" si="51"/>
        <v>0</v>
      </c>
      <c r="E1107" s="54">
        <v>0</v>
      </c>
      <c r="F1107" s="35">
        <f t="shared" si="52"/>
        <v>0</v>
      </c>
      <c r="G1107" s="54">
        <v>0</v>
      </c>
      <c r="H1107" s="35">
        <f t="shared" si="53"/>
        <v>0</v>
      </c>
      <c r="I1107" s="54"/>
      <c r="K1107">
        <v>2</v>
      </c>
    </row>
    <row r="1108" spans="1:11" ht="17.45" hidden="1" customHeight="1">
      <c r="A1108" s="47">
        <v>21599</v>
      </c>
      <c r="B1108" s="47" t="s">
        <v>1004</v>
      </c>
      <c r="C1108" s="55">
        <v>0</v>
      </c>
      <c r="D1108" s="34">
        <f t="shared" si="51"/>
        <v>0</v>
      </c>
      <c r="E1108" s="55">
        <f>SUM(E1109:E1113)</f>
        <v>0</v>
      </c>
      <c r="F1108" s="34">
        <f t="shared" si="52"/>
        <v>0</v>
      </c>
      <c r="G1108" s="55">
        <f>SUM(G1109:G1113)</f>
        <v>0</v>
      </c>
      <c r="H1108" s="34">
        <f t="shared" si="53"/>
        <v>0</v>
      </c>
      <c r="I1108" s="55">
        <f>SUM(I1109:I1113)</f>
        <v>0</v>
      </c>
      <c r="K1108">
        <v>2</v>
      </c>
    </row>
    <row r="1109" spans="1:11" ht="17.45" hidden="1" customHeight="1">
      <c r="A1109" s="44">
        <v>2159901</v>
      </c>
      <c r="B1109" s="45" t="s">
        <v>1005</v>
      </c>
      <c r="C1109" s="54">
        <v>0</v>
      </c>
      <c r="D1109" s="35">
        <f t="shared" si="51"/>
        <v>0</v>
      </c>
      <c r="E1109" s="54">
        <v>0</v>
      </c>
      <c r="F1109" s="35">
        <f t="shared" si="52"/>
        <v>0</v>
      </c>
      <c r="G1109" s="54">
        <v>0</v>
      </c>
      <c r="H1109" s="35">
        <f t="shared" si="53"/>
        <v>0</v>
      </c>
      <c r="I1109" s="54"/>
      <c r="K1109">
        <v>2</v>
      </c>
    </row>
    <row r="1110" spans="1:11" ht="17.45" hidden="1" customHeight="1">
      <c r="A1110" s="44">
        <v>2159904</v>
      </c>
      <c r="B1110" s="45" t="s">
        <v>1006</v>
      </c>
      <c r="C1110" s="54">
        <v>0</v>
      </c>
      <c r="D1110" s="35">
        <f t="shared" si="51"/>
        <v>0</v>
      </c>
      <c r="E1110" s="54">
        <v>0</v>
      </c>
      <c r="F1110" s="35">
        <f t="shared" si="52"/>
        <v>0</v>
      </c>
      <c r="G1110" s="54">
        <v>0</v>
      </c>
      <c r="H1110" s="35">
        <f t="shared" si="53"/>
        <v>0</v>
      </c>
      <c r="I1110" s="54"/>
      <c r="K1110">
        <v>2</v>
      </c>
    </row>
    <row r="1111" spans="1:11" ht="17.45" hidden="1" customHeight="1">
      <c r="A1111" s="44">
        <v>2159905</v>
      </c>
      <c r="B1111" s="45" t="s">
        <v>1007</v>
      </c>
      <c r="C1111" s="54">
        <v>0</v>
      </c>
      <c r="D1111" s="35">
        <f t="shared" si="51"/>
        <v>0</v>
      </c>
      <c r="E1111" s="54">
        <v>0</v>
      </c>
      <c r="F1111" s="35">
        <f t="shared" si="52"/>
        <v>0</v>
      </c>
      <c r="G1111" s="54">
        <v>0</v>
      </c>
      <c r="H1111" s="35">
        <f t="shared" si="53"/>
        <v>0</v>
      </c>
      <c r="I1111" s="54"/>
      <c r="K1111">
        <v>2</v>
      </c>
    </row>
    <row r="1112" spans="1:11" hidden="1">
      <c r="A1112" s="44">
        <v>2159906</v>
      </c>
      <c r="B1112" s="45" t="s">
        <v>1008</v>
      </c>
      <c r="C1112" s="54">
        <v>0</v>
      </c>
      <c r="D1112" s="35">
        <f t="shared" si="51"/>
        <v>0</v>
      </c>
      <c r="E1112" s="54">
        <v>0</v>
      </c>
      <c r="F1112" s="35">
        <f t="shared" si="52"/>
        <v>0</v>
      </c>
      <c r="G1112" s="54">
        <v>0</v>
      </c>
      <c r="H1112" s="35">
        <f t="shared" si="53"/>
        <v>0</v>
      </c>
      <c r="I1112" s="54"/>
      <c r="K1112">
        <v>2</v>
      </c>
    </row>
    <row r="1113" spans="1:11" ht="17.45" hidden="1" customHeight="1">
      <c r="A1113" s="44">
        <v>2159999</v>
      </c>
      <c r="B1113" s="45" t="s">
        <v>1009</v>
      </c>
      <c r="C1113" s="54">
        <v>0</v>
      </c>
      <c r="D1113" s="35">
        <f t="shared" si="51"/>
        <v>0</v>
      </c>
      <c r="E1113" s="54">
        <v>0</v>
      </c>
      <c r="F1113" s="35">
        <f t="shared" si="52"/>
        <v>0</v>
      </c>
      <c r="G1113" s="54">
        <v>0</v>
      </c>
      <c r="H1113" s="35">
        <f t="shared" si="53"/>
        <v>0</v>
      </c>
      <c r="I1113" s="54"/>
      <c r="K1113">
        <v>2</v>
      </c>
    </row>
    <row r="1114" spans="1:11" ht="17.45" customHeight="1">
      <c r="A1114" s="47">
        <v>216</v>
      </c>
      <c r="B1114" s="47" t="s">
        <v>1010</v>
      </c>
      <c r="C1114" s="52">
        <v>2591</v>
      </c>
      <c r="D1114" s="34">
        <f t="shared" si="51"/>
        <v>0</v>
      </c>
      <c r="E1114" s="52">
        <f>E1115+E1125+E1131</f>
        <v>2591</v>
      </c>
      <c r="F1114" s="34">
        <f t="shared" si="52"/>
        <v>0</v>
      </c>
      <c r="G1114" s="52">
        <f>G1115+G1125+G1131</f>
        <v>2591</v>
      </c>
      <c r="H1114" s="34">
        <f t="shared" si="53"/>
        <v>-328</v>
      </c>
      <c r="I1114" s="52">
        <f>I1115+I1125+I1131</f>
        <v>2263</v>
      </c>
    </row>
    <row r="1115" spans="1:11" ht="17.45" customHeight="1">
      <c r="A1115" s="47">
        <v>21602</v>
      </c>
      <c r="B1115" s="47" t="s">
        <v>1011</v>
      </c>
      <c r="C1115" s="52">
        <v>849</v>
      </c>
      <c r="D1115" s="34">
        <f t="shared" si="51"/>
        <v>0</v>
      </c>
      <c r="E1115" s="52">
        <f>SUM(E1116:E1124)</f>
        <v>849</v>
      </c>
      <c r="F1115" s="34">
        <f t="shared" si="52"/>
        <v>0</v>
      </c>
      <c r="G1115" s="52">
        <f>SUM(G1116:G1124)</f>
        <v>849</v>
      </c>
      <c r="H1115" s="34">
        <f t="shared" si="53"/>
        <v>-38</v>
      </c>
      <c r="I1115" s="52">
        <f>SUM(I1116:I1124)</f>
        <v>811</v>
      </c>
    </row>
    <row r="1116" spans="1:11" ht="17.45" customHeight="1">
      <c r="A1116" s="44">
        <v>2160201</v>
      </c>
      <c r="B1116" s="45" t="s">
        <v>165</v>
      </c>
      <c r="C1116" s="53">
        <v>210</v>
      </c>
      <c r="D1116" s="35">
        <f t="shared" si="51"/>
        <v>0</v>
      </c>
      <c r="E1116" s="53">
        <v>210</v>
      </c>
      <c r="F1116" s="35">
        <f t="shared" si="52"/>
        <v>0</v>
      </c>
      <c r="G1116" s="53">
        <v>210</v>
      </c>
      <c r="H1116" s="35">
        <f t="shared" si="53"/>
        <v>13</v>
      </c>
      <c r="I1116" s="53">
        <v>223</v>
      </c>
    </row>
    <row r="1117" spans="1:11" ht="17.45" customHeight="1">
      <c r="A1117" s="44">
        <v>2160202</v>
      </c>
      <c r="B1117" s="45" t="s">
        <v>166</v>
      </c>
      <c r="C1117" s="53">
        <v>17</v>
      </c>
      <c r="D1117" s="35">
        <f t="shared" si="51"/>
        <v>0</v>
      </c>
      <c r="E1117" s="53">
        <v>17</v>
      </c>
      <c r="F1117" s="35">
        <f t="shared" si="52"/>
        <v>0</v>
      </c>
      <c r="G1117" s="53">
        <v>17</v>
      </c>
      <c r="H1117" s="35">
        <f t="shared" si="53"/>
        <v>15</v>
      </c>
      <c r="I1117" s="53">
        <v>32</v>
      </c>
    </row>
    <row r="1118" spans="1:11" ht="17.45" hidden="1" customHeight="1">
      <c r="A1118" s="44">
        <v>2160203</v>
      </c>
      <c r="B1118" s="45" t="s">
        <v>167</v>
      </c>
      <c r="C1118" s="53">
        <v>0</v>
      </c>
      <c r="D1118" s="35">
        <f t="shared" si="51"/>
        <v>0</v>
      </c>
      <c r="E1118" s="53">
        <v>0</v>
      </c>
      <c r="F1118" s="35">
        <f t="shared" si="52"/>
        <v>0</v>
      </c>
      <c r="G1118" s="53">
        <v>0</v>
      </c>
      <c r="H1118" s="35">
        <f t="shared" si="53"/>
        <v>0</v>
      </c>
      <c r="I1118" s="53"/>
      <c r="K1118">
        <v>2</v>
      </c>
    </row>
    <row r="1119" spans="1:11" ht="17.45" hidden="1" customHeight="1">
      <c r="A1119" s="44">
        <v>2160216</v>
      </c>
      <c r="B1119" s="45" t="s">
        <v>1012</v>
      </c>
      <c r="C1119" s="54">
        <v>0</v>
      </c>
      <c r="D1119" s="35">
        <f t="shared" si="51"/>
        <v>0</v>
      </c>
      <c r="E1119" s="54">
        <v>0</v>
      </c>
      <c r="F1119" s="35">
        <f t="shared" si="52"/>
        <v>0</v>
      </c>
      <c r="G1119" s="54">
        <v>0</v>
      </c>
      <c r="H1119" s="35">
        <f t="shared" si="53"/>
        <v>0</v>
      </c>
      <c r="I1119" s="54"/>
      <c r="K1119">
        <v>2</v>
      </c>
    </row>
    <row r="1120" spans="1:11" ht="17.45" hidden="1" customHeight="1">
      <c r="A1120" s="44">
        <v>2160217</v>
      </c>
      <c r="B1120" s="45" t="s">
        <v>1013</v>
      </c>
      <c r="C1120" s="54">
        <v>0</v>
      </c>
      <c r="D1120" s="35">
        <f t="shared" si="51"/>
        <v>0</v>
      </c>
      <c r="E1120" s="54">
        <v>0</v>
      </c>
      <c r="F1120" s="35">
        <f t="shared" si="52"/>
        <v>0</v>
      </c>
      <c r="G1120" s="54">
        <v>0</v>
      </c>
      <c r="H1120" s="35">
        <f t="shared" si="53"/>
        <v>0</v>
      </c>
      <c r="I1120" s="54"/>
      <c r="K1120">
        <v>2</v>
      </c>
    </row>
    <row r="1121" spans="1:11" ht="17.45" hidden="1" customHeight="1">
      <c r="A1121" s="44">
        <v>2160218</v>
      </c>
      <c r="B1121" s="45" t="s">
        <v>1014</v>
      </c>
      <c r="C1121" s="54">
        <v>0</v>
      </c>
      <c r="D1121" s="35">
        <f t="shared" si="51"/>
        <v>0</v>
      </c>
      <c r="E1121" s="54">
        <v>0</v>
      </c>
      <c r="F1121" s="35">
        <f t="shared" si="52"/>
        <v>0</v>
      </c>
      <c r="G1121" s="54">
        <v>0</v>
      </c>
      <c r="H1121" s="35">
        <f t="shared" si="53"/>
        <v>0</v>
      </c>
      <c r="I1121" s="54"/>
      <c r="K1121">
        <v>2</v>
      </c>
    </row>
    <row r="1122" spans="1:11" ht="17.45" hidden="1" customHeight="1">
      <c r="A1122" s="44">
        <v>2160219</v>
      </c>
      <c r="B1122" s="45" t="s">
        <v>1015</v>
      </c>
      <c r="C1122" s="54">
        <v>0</v>
      </c>
      <c r="D1122" s="35">
        <f t="shared" si="51"/>
        <v>0</v>
      </c>
      <c r="E1122" s="54">
        <v>0</v>
      </c>
      <c r="F1122" s="35">
        <f t="shared" si="52"/>
        <v>0</v>
      </c>
      <c r="G1122" s="54">
        <v>0</v>
      </c>
      <c r="H1122" s="35">
        <f t="shared" si="53"/>
        <v>0</v>
      </c>
      <c r="I1122" s="54"/>
      <c r="K1122">
        <v>2</v>
      </c>
    </row>
    <row r="1123" spans="1:11" ht="17.45" hidden="1" customHeight="1">
      <c r="A1123" s="44">
        <v>2160250</v>
      </c>
      <c r="B1123" s="45" t="s">
        <v>174</v>
      </c>
      <c r="C1123" s="54">
        <v>0</v>
      </c>
      <c r="D1123" s="35">
        <f t="shared" si="51"/>
        <v>0</v>
      </c>
      <c r="E1123" s="54">
        <v>0</v>
      </c>
      <c r="F1123" s="35">
        <f t="shared" si="52"/>
        <v>0</v>
      </c>
      <c r="G1123" s="54">
        <v>0</v>
      </c>
      <c r="H1123" s="35">
        <f t="shared" si="53"/>
        <v>0</v>
      </c>
      <c r="I1123" s="54"/>
      <c r="K1123">
        <v>2</v>
      </c>
    </row>
    <row r="1124" spans="1:11" ht="17.45" customHeight="1">
      <c r="A1124" s="44">
        <v>2160299</v>
      </c>
      <c r="B1124" s="45" t="s">
        <v>1016</v>
      </c>
      <c r="C1124" s="53">
        <v>622</v>
      </c>
      <c r="D1124" s="35">
        <f t="shared" si="51"/>
        <v>0</v>
      </c>
      <c r="E1124" s="53">
        <v>622</v>
      </c>
      <c r="F1124" s="35">
        <f t="shared" si="52"/>
        <v>0</v>
      </c>
      <c r="G1124" s="53">
        <v>622</v>
      </c>
      <c r="H1124" s="35">
        <f t="shared" si="53"/>
        <v>-66</v>
      </c>
      <c r="I1124" s="53">
        <v>556</v>
      </c>
    </row>
    <row r="1125" spans="1:11" ht="17.45" customHeight="1">
      <c r="A1125" s="47">
        <v>21606</v>
      </c>
      <c r="B1125" s="47" t="s">
        <v>1017</v>
      </c>
      <c r="C1125" s="52">
        <v>1655</v>
      </c>
      <c r="D1125" s="34">
        <f t="shared" si="51"/>
        <v>0</v>
      </c>
      <c r="E1125" s="52">
        <f>SUM(E1126:E1130)</f>
        <v>1655</v>
      </c>
      <c r="F1125" s="34">
        <f t="shared" si="52"/>
        <v>0</v>
      </c>
      <c r="G1125" s="52">
        <f>SUM(G1126:G1130)</f>
        <v>1655</v>
      </c>
      <c r="H1125" s="34">
        <f t="shared" si="53"/>
        <v>-271</v>
      </c>
      <c r="I1125" s="52">
        <f>SUM(I1126:I1130)</f>
        <v>1384</v>
      </c>
    </row>
    <row r="1126" spans="1:11" ht="17.45" hidden="1" customHeight="1">
      <c r="A1126" s="44">
        <v>2160601</v>
      </c>
      <c r="B1126" s="45" t="s">
        <v>165</v>
      </c>
      <c r="C1126" s="54">
        <v>0</v>
      </c>
      <c r="D1126" s="35">
        <f t="shared" si="51"/>
        <v>0</v>
      </c>
      <c r="E1126" s="54">
        <v>0</v>
      </c>
      <c r="F1126" s="35">
        <f t="shared" si="52"/>
        <v>0</v>
      </c>
      <c r="G1126" s="54">
        <v>0</v>
      </c>
      <c r="H1126" s="35">
        <f t="shared" si="53"/>
        <v>0</v>
      </c>
      <c r="I1126" s="54"/>
      <c r="K1126">
        <v>2</v>
      </c>
    </row>
    <row r="1127" spans="1:11" ht="17.45" hidden="1" customHeight="1">
      <c r="A1127" s="44">
        <v>2160602</v>
      </c>
      <c r="B1127" s="45" t="s">
        <v>166</v>
      </c>
      <c r="C1127" s="54">
        <v>0</v>
      </c>
      <c r="D1127" s="35">
        <f t="shared" si="51"/>
        <v>0</v>
      </c>
      <c r="E1127" s="54">
        <v>0</v>
      </c>
      <c r="F1127" s="35">
        <f t="shared" si="52"/>
        <v>0</v>
      </c>
      <c r="G1127" s="54">
        <v>0</v>
      </c>
      <c r="H1127" s="35">
        <f t="shared" si="53"/>
        <v>0</v>
      </c>
      <c r="I1127" s="54"/>
      <c r="K1127">
        <v>2</v>
      </c>
    </row>
    <row r="1128" spans="1:11" ht="17.45" hidden="1" customHeight="1">
      <c r="A1128" s="44">
        <v>2160603</v>
      </c>
      <c r="B1128" s="45" t="s">
        <v>167</v>
      </c>
      <c r="C1128" s="54">
        <v>0</v>
      </c>
      <c r="D1128" s="35">
        <f t="shared" si="51"/>
        <v>0</v>
      </c>
      <c r="E1128" s="54">
        <v>0</v>
      </c>
      <c r="F1128" s="35">
        <f t="shared" si="52"/>
        <v>0</v>
      </c>
      <c r="G1128" s="54">
        <v>0</v>
      </c>
      <c r="H1128" s="35">
        <f t="shared" si="53"/>
        <v>0</v>
      </c>
      <c r="I1128" s="54"/>
      <c r="K1128">
        <v>2</v>
      </c>
    </row>
    <row r="1129" spans="1:11" ht="17.45" hidden="1" customHeight="1">
      <c r="A1129" s="44">
        <v>2160607</v>
      </c>
      <c r="B1129" s="45" t="s">
        <v>1018</v>
      </c>
      <c r="C1129" s="54">
        <v>0</v>
      </c>
      <c r="D1129" s="35">
        <f t="shared" si="51"/>
        <v>0</v>
      </c>
      <c r="E1129" s="54">
        <v>0</v>
      </c>
      <c r="F1129" s="35">
        <f t="shared" si="52"/>
        <v>0</v>
      </c>
      <c r="G1129" s="54">
        <v>0</v>
      </c>
      <c r="H1129" s="35">
        <f t="shared" si="53"/>
        <v>0</v>
      </c>
      <c r="I1129" s="54"/>
      <c r="K1129">
        <v>2</v>
      </c>
    </row>
    <row r="1130" spans="1:11" ht="17.45" customHeight="1">
      <c r="A1130" s="44">
        <v>2160699</v>
      </c>
      <c r="B1130" s="45" t="s">
        <v>1019</v>
      </c>
      <c r="C1130" s="53">
        <v>1655</v>
      </c>
      <c r="D1130" s="35">
        <f t="shared" si="51"/>
        <v>0</v>
      </c>
      <c r="E1130" s="53">
        <v>1655</v>
      </c>
      <c r="F1130" s="35">
        <f t="shared" si="52"/>
        <v>0</v>
      </c>
      <c r="G1130" s="53">
        <v>1655</v>
      </c>
      <c r="H1130" s="35">
        <f t="shared" si="53"/>
        <v>-271</v>
      </c>
      <c r="I1130" s="53">
        <v>1384</v>
      </c>
    </row>
    <row r="1131" spans="1:11" ht="17.45" customHeight="1">
      <c r="A1131" s="47">
        <v>21699</v>
      </c>
      <c r="B1131" s="47" t="s">
        <v>1020</v>
      </c>
      <c r="C1131" s="52">
        <v>87</v>
      </c>
      <c r="D1131" s="34">
        <f t="shared" si="51"/>
        <v>0</v>
      </c>
      <c r="E1131" s="52">
        <f>SUM(E1132:E1133)</f>
        <v>87</v>
      </c>
      <c r="F1131" s="34">
        <f t="shared" si="52"/>
        <v>0</v>
      </c>
      <c r="G1131" s="52">
        <f>SUM(G1132:G1133)</f>
        <v>87</v>
      </c>
      <c r="H1131" s="34">
        <f t="shared" si="53"/>
        <v>-19</v>
      </c>
      <c r="I1131" s="52">
        <f>SUM(I1132:I1133)</f>
        <v>68</v>
      </c>
    </row>
    <row r="1132" spans="1:11" ht="17.45" hidden="1" customHeight="1">
      <c r="A1132" s="44">
        <v>2169901</v>
      </c>
      <c r="B1132" s="45" t="s">
        <v>1021</v>
      </c>
      <c r="C1132" s="54">
        <v>0</v>
      </c>
      <c r="D1132" s="35">
        <f t="shared" si="51"/>
        <v>0</v>
      </c>
      <c r="E1132" s="54">
        <v>0</v>
      </c>
      <c r="F1132" s="35">
        <f t="shared" si="52"/>
        <v>0</v>
      </c>
      <c r="G1132" s="54">
        <v>0</v>
      </c>
      <c r="H1132" s="35">
        <f t="shared" si="53"/>
        <v>0</v>
      </c>
      <c r="I1132" s="54"/>
      <c r="K1132">
        <v>2</v>
      </c>
    </row>
    <row r="1133" spans="1:11" ht="17.45" customHeight="1">
      <c r="A1133" s="44">
        <v>2169999</v>
      </c>
      <c r="B1133" s="45" t="s">
        <v>1022</v>
      </c>
      <c r="C1133" s="53">
        <v>87</v>
      </c>
      <c r="D1133" s="35">
        <f t="shared" si="51"/>
        <v>0</v>
      </c>
      <c r="E1133" s="53">
        <v>87</v>
      </c>
      <c r="F1133" s="35">
        <f t="shared" si="52"/>
        <v>0</v>
      </c>
      <c r="G1133" s="53">
        <v>87</v>
      </c>
      <c r="H1133" s="35">
        <f t="shared" si="53"/>
        <v>-19</v>
      </c>
      <c r="I1133" s="53">
        <v>68</v>
      </c>
    </row>
    <row r="1134" spans="1:11" ht="17.45" customHeight="1">
      <c r="A1134" s="47">
        <v>217</v>
      </c>
      <c r="B1134" s="47" t="s">
        <v>1023</v>
      </c>
      <c r="C1134" s="52">
        <v>0</v>
      </c>
      <c r="D1134" s="34">
        <f t="shared" si="51"/>
        <v>0</v>
      </c>
      <c r="E1134" s="52">
        <f>E1135+E1142+E1152+E1158+E1161</f>
        <v>0</v>
      </c>
      <c r="F1134" s="34">
        <f t="shared" si="52"/>
        <v>0</v>
      </c>
      <c r="G1134" s="52">
        <f>G1135+G1142+G1152+G1158+G1161</f>
        <v>0</v>
      </c>
      <c r="H1134" s="34">
        <f t="shared" si="53"/>
        <v>7</v>
      </c>
      <c r="I1134" s="52">
        <f>I1135+I1142+I1152+I1158+I1161</f>
        <v>7</v>
      </c>
    </row>
    <row r="1135" spans="1:11" ht="17.45" hidden="1" customHeight="1">
      <c r="A1135" s="44">
        <v>21701</v>
      </c>
      <c r="B1135" s="47" t="s">
        <v>1024</v>
      </c>
      <c r="C1135" s="54">
        <v>0</v>
      </c>
      <c r="D1135" s="35">
        <f t="shared" si="51"/>
        <v>0</v>
      </c>
      <c r="E1135" s="54">
        <v>0</v>
      </c>
      <c r="F1135" s="35">
        <f t="shared" si="52"/>
        <v>0</v>
      </c>
      <c r="G1135" s="54">
        <v>0</v>
      </c>
      <c r="H1135" s="35">
        <f t="shared" si="53"/>
        <v>0</v>
      </c>
      <c r="I1135" s="54"/>
      <c r="K1135">
        <v>2</v>
      </c>
    </row>
    <row r="1136" spans="1:11" ht="17.45" hidden="1" customHeight="1">
      <c r="A1136" s="44">
        <v>2170101</v>
      </c>
      <c r="B1136" s="45" t="s">
        <v>165</v>
      </c>
      <c r="C1136" s="54">
        <v>0</v>
      </c>
      <c r="D1136" s="35">
        <f t="shared" si="51"/>
        <v>0</v>
      </c>
      <c r="E1136" s="54">
        <v>0</v>
      </c>
      <c r="F1136" s="35">
        <f t="shared" si="52"/>
        <v>0</v>
      </c>
      <c r="G1136" s="54">
        <v>0</v>
      </c>
      <c r="H1136" s="35">
        <f t="shared" si="53"/>
        <v>0</v>
      </c>
      <c r="I1136" s="54"/>
      <c r="K1136">
        <v>2</v>
      </c>
    </row>
    <row r="1137" spans="1:11" ht="17.45" hidden="1" customHeight="1">
      <c r="A1137" s="44">
        <v>2170102</v>
      </c>
      <c r="B1137" s="45" t="s">
        <v>166</v>
      </c>
      <c r="C1137" s="54">
        <v>0</v>
      </c>
      <c r="D1137" s="35">
        <f t="shared" si="51"/>
        <v>0</v>
      </c>
      <c r="E1137" s="54">
        <v>0</v>
      </c>
      <c r="F1137" s="35">
        <f t="shared" si="52"/>
        <v>0</v>
      </c>
      <c r="G1137" s="54">
        <v>0</v>
      </c>
      <c r="H1137" s="35">
        <f t="shared" si="53"/>
        <v>0</v>
      </c>
      <c r="I1137" s="54"/>
      <c r="K1137">
        <v>2</v>
      </c>
    </row>
    <row r="1138" spans="1:11" ht="17.45" hidden="1" customHeight="1">
      <c r="A1138" s="44">
        <v>2170103</v>
      </c>
      <c r="B1138" s="45" t="s">
        <v>167</v>
      </c>
      <c r="C1138" s="54">
        <v>0</v>
      </c>
      <c r="D1138" s="35">
        <f t="shared" si="51"/>
        <v>0</v>
      </c>
      <c r="E1138" s="54">
        <v>0</v>
      </c>
      <c r="F1138" s="35">
        <f t="shared" si="52"/>
        <v>0</v>
      </c>
      <c r="G1138" s="54">
        <v>0</v>
      </c>
      <c r="H1138" s="35">
        <f t="shared" si="53"/>
        <v>0</v>
      </c>
      <c r="I1138" s="54"/>
      <c r="K1138">
        <v>2</v>
      </c>
    </row>
    <row r="1139" spans="1:11" ht="17.45" hidden="1" customHeight="1">
      <c r="A1139" s="44">
        <v>2170104</v>
      </c>
      <c r="B1139" s="45" t="s">
        <v>1025</v>
      </c>
      <c r="C1139" s="54">
        <v>0</v>
      </c>
      <c r="D1139" s="35">
        <f t="shared" si="51"/>
        <v>0</v>
      </c>
      <c r="E1139" s="54">
        <v>0</v>
      </c>
      <c r="F1139" s="35">
        <f t="shared" si="52"/>
        <v>0</v>
      </c>
      <c r="G1139" s="54">
        <v>0</v>
      </c>
      <c r="H1139" s="35">
        <f t="shared" si="53"/>
        <v>0</v>
      </c>
      <c r="I1139" s="54"/>
      <c r="K1139">
        <v>2</v>
      </c>
    </row>
    <row r="1140" spans="1:11" ht="17.45" hidden="1" customHeight="1">
      <c r="A1140" s="44">
        <v>2170150</v>
      </c>
      <c r="B1140" s="45" t="s">
        <v>174</v>
      </c>
      <c r="C1140" s="54">
        <v>0</v>
      </c>
      <c r="D1140" s="35">
        <f t="shared" si="51"/>
        <v>0</v>
      </c>
      <c r="E1140" s="54">
        <v>0</v>
      </c>
      <c r="F1140" s="35">
        <f t="shared" si="52"/>
        <v>0</v>
      </c>
      <c r="G1140" s="54">
        <v>0</v>
      </c>
      <c r="H1140" s="35">
        <f t="shared" si="53"/>
        <v>0</v>
      </c>
      <c r="I1140" s="54"/>
      <c r="K1140">
        <v>2</v>
      </c>
    </row>
    <row r="1141" spans="1:11" ht="17.45" hidden="1" customHeight="1">
      <c r="A1141" s="44">
        <v>2170199</v>
      </c>
      <c r="B1141" s="45" t="s">
        <v>1026</v>
      </c>
      <c r="C1141" s="54">
        <v>0</v>
      </c>
      <c r="D1141" s="35">
        <f t="shared" si="51"/>
        <v>0</v>
      </c>
      <c r="E1141" s="54">
        <v>0</v>
      </c>
      <c r="F1141" s="35">
        <f t="shared" si="52"/>
        <v>0</v>
      </c>
      <c r="G1141" s="54">
        <v>0</v>
      </c>
      <c r="H1141" s="35">
        <f t="shared" si="53"/>
        <v>0</v>
      </c>
      <c r="I1141" s="54"/>
      <c r="K1141">
        <v>2</v>
      </c>
    </row>
    <row r="1142" spans="1:11" ht="17.45" hidden="1" customHeight="1">
      <c r="A1142" s="44">
        <v>21702</v>
      </c>
      <c r="B1142" s="47" t="s">
        <v>1027</v>
      </c>
      <c r="C1142" s="54">
        <v>0</v>
      </c>
      <c r="D1142" s="35">
        <f t="shared" si="51"/>
        <v>0</v>
      </c>
      <c r="E1142" s="54">
        <v>0</v>
      </c>
      <c r="F1142" s="35">
        <f t="shared" si="52"/>
        <v>0</v>
      </c>
      <c r="G1142" s="54">
        <v>0</v>
      </c>
      <c r="H1142" s="35">
        <f t="shared" si="53"/>
        <v>0</v>
      </c>
      <c r="I1142" s="54"/>
      <c r="K1142">
        <v>2</v>
      </c>
    </row>
    <row r="1143" spans="1:11" ht="17.45" hidden="1" customHeight="1">
      <c r="A1143" s="44">
        <v>2170201</v>
      </c>
      <c r="B1143" s="45" t="s">
        <v>1028</v>
      </c>
      <c r="C1143" s="54">
        <v>0</v>
      </c>
      <c r="D1143" s="35">
        <f t="shared" si="51"/>
        <v>0</v>
      </c>
      <c r="E1143" s="54">
        <v>0</v>
      </c>
      <c r="F1143" s="35">
        <f t="shared" si="52"/>
        <v>0</v>
      </c>
      <c r="G1143" s="54">
        <v>0</v>
      </c>
      <c r="H1143" s="35">
        <f t="shared" si="53"/>
        <v>0</v>
      </c>
      <c r="I1143" s="54"/>
      <c r="K1143">
        <v>2</v>
      </c>
    </row>
    <row r="1144" spans="1:11" ht="17.45" hidden="1" customHeight="1">
      <c r="A1144" s="44">
        <v>2170202</v>
      </c>
      <c r="B1144" s="45" t="s">
        <v>1029</v>
      </c>
      <c r="C1144" s="54">
        <v>0</v>
      </c>
      <c r="D1144" s="35">
        <f t="shared" si="51"/>
        <v>0</v>
      </c>
      <c r="E1144" s="54">
        <v>0</v>
      </c>
      <c r="F1144" s="35">
        <f t="shared" si="52"/>
        <v>0</v>
      </c>
      <c r="G1144" s="54">
        <v>0</v>
      </c>
      <c r="H1144" s="35">
        <f t="shared" si="53"/>
        <v>0</v>
      </c>
      <c r="I1144" s="54"/>
      <c r="K1144">
        <v>2</v>
      </c>
    </row>
    <row r="1145" spans="1:11" ht="17.45" hidden="1" customHeight="1">
      <c r="A1145" s="44">
        <v>2170203</v>
      </c>
      <c r="B1145" s="45" t="s">
        <v>1030</v>
      </c>
      <c r="C1145" s="54">
        <v>0</v>
      </c>
      <c r="D1145" s="35">
        <f t="shared" si="51"/>
        <v>0</v>
      </c>
      <c r="E1145" s="54">
        <v>0</v>
      </c>
      <c r="F1145" s="35">
        <f t="shared" si="52"/>
        <v>0</v>
      </c>
      <c r="G1145" s="54">
        <v>0</v>
      </c>
      <c r="H1145" s="35">
        <f t="shared" si="53"/>
        <v>0</v>
      </c>
      <c r="I1145" s="54"/>
      <c r="K1145">
        <v>2</v>
      </c>
    </row>
    <row r="1146" spans="1:11" ht="17.45" hidden="1" customHeight="1">
      <c r="A1146" s="44">
        <v>2170204</v>
      </c>
      <c r="B1146" s="45" t="s">
        <v>1031</v>
      </c>
      <c r="C1146" s="54">
        <v>0</v>
      </c>
      <c r="D1146" s="35">
        <f t="shared" si="51"/>
        <v>0</v>
      </c>
      <c r="E1146" s="54">
        <v>0</v>
      </c>
      <c r="F1146" s="35">
        <f t="shared" si="52"/>
        <v>0</v>
      </c>
      <c r="G1146" s="54">
        <v>0</v>
      </c>
      <c r="H1146" s="35">
        <f t="shared" si="53"/>
        <v>0</v>
      </c>
      <c r="I1146" s="54"/>
      <c r="K1146">
        <v>2</v>
      </c>
    </row>
    <row r="1147" spans="1:11" ht="17.45" hidden="1" customHeight="1">
      <c r="A1147" s="44">
        <v>2170205</v>
      </c>
      <c r="B1147" s="45" t="s">
        <v>1032</v>
      </c>
      <c r="C1147" s="54">
        <v>0</v>
      </c>
      <c r="D1147" s="35">
        <f t="shared" si="51"/>
        <v>0</v>
      </c>
      <c r="E1147" s="54">
        <v>0</v>
      </c>
      <c r="F1147" s="35">
        <f t="shared" si="52"/>
        <v>0</v>
      </c>
      <c r="G1147" s="54">
        <v>0</v>
      </c>
      <c r="H1147" s="35">
        <f t="shared" si="53"/>
        <v>0</v>
      </c>
      <c r="I1147" s="54"/>
      <c r="K1147">
        <v>2</v>
      </c>
    </row>
    <row r="1148" spans="1:11" ht="17.45" hidden="1" customHeight="1">
      <c r="A1148" s="44">
        <v>2170206</v>
      </c>
      <c r="B1148" s="45" t="s">
        <v>1033</v>
      </c>
      <c r="C1148" s="54">
        <v>0</v>
      </c>
      <c r="D1148" s="35">
        <f t="shared" si="51"/>
        <v>0</v>
      </c>
      <c r="E1148" s="54">
        <v>0</v>
      </c>
      <c r="F1148" s="35">
        <f t="shared" si="52"/>
        <v>0</v>
      </c>
      <c r="G1148" s="54">
        <v>0</v>
      </c>
      <c r="H1148" s="35">
        <f t="shared" si="53"/>
        <v>0</v>
      </c>
      <c r="I1148" s="54"/>
      <c r="K1148">
        <v>2</v>
      </c>
    </row>
    <row r="1149" spans="1:11" ht="17.45" hidden="1" customHeight="1">
      <c r="A1149" s="44">
        <v>2170207</v>
      </c>
      <c r="B1149" s="45" t="s">
        <v>1034</v>
      </c>
      <c r="C1149" s="54">
        <v>0</v>
      </c>
      <c r="D1149" s="35">
        <f t="shared" si="51"/>
        <v>0</v>
      </c>
      <c r="E1149" s="54">
        <v>0</v>
      </c>
      <c r="F1149" s="35">
        <f t="shared" si="52"/>
        <v>0</v>
      </c>
      <c r="G1149" s="54">
        <v>0</v>
      </c>
      <c r="H1149" s="35">
        <f t="shared" si="53"/>
        <v>0</v>
      </c>
      <c r="I1149" s="54"/>
      <c r="K1149">
        <v>2</v>
      </c>
    </row>
    <row r="1150" spans="1:11" ht="17.45" hidden="1" customHeight="1">
      <c r="A1150" s="44">
        <v>2170208</v>
      </c>
      <c r="B1150" s="45" t="s">
        <v>1035</v>
      </c>
      <c r="C1150" s="54">
        <v>0</v>
      </c>
      <c r="D1150" s="35">
        <f t="shared" si="51"/>
        <v>0</v>
      </c>
      <c r="E1150" s="54">
        <v>0</v>
      </c>
      <c r="F1150" s="35">
        <f t="shared" si="52"/>
        <v>0</v>
      </c>
      <c r="G1150" s="54">
        <v>0</v>
      </c>
      <c r="H1150" s="35">
        <f t="shared" si="53"/>
        <v>0</v>
      </c>
      <c r="I1150" s="54"/>
      <c r="K1150">
        <v>2</v>
      </c>
    </row>
    <row r="1151" spans="1:11" ht="17.45" hidden="1" customHeight="1">
      <c r="A1151" s="44">
        <v>2170299</v>
      </c>
      <c r="B1151" s="45" t="s">
        <v>1036</v>
      </c>
      <c r="C1151" s="54">
        <v>0</v>
      </c>
      <c r="D1151" s="35">
        <f t="shared" si="51"/>
        <v>0</v>
      </c>
      <c r="E1151" s="54">
        <v>0</v>
      </c>
      <c r="F1151" s="35">
        <f t="shared" si="52"/>
        <v>0</v>
      </c>
      <c r="G1151" s="54">
        <v>0</v>
      </c>
      <c r="H1151" s="35">
        <f t="shared" si="53"/>
        <v>0</v>
      </c>
      <c r="I1151" s="54"/>
      <c r="K1151">
        <v>2</v>
      </c>
    </row>
    <row r="1152" spans="1:11" ht="17.45" hidden="1" customHeight="1">
      <c r="A1152" s="44">
        <v>21703</v>
      </c>
      <c r="B1152" s="47" t="s">
        <v>1037</v>
      </c>
      <c r="C1152" s="54">
        <v>0</v>
      </c>
      <c r="D1152" s="35">
        <f t="shared" si="51"/>
        <v>0</v>
      </c>
      <c r="E1152" s="54">
        <v>0</v>
      </c>
      <c r="F1152" s="35">
        <f t="shared" si="52"/>
        <v>0</v>
      </c>
      <c r="G1152" s="54">
        <v>0</v>
      </c>
      <c r="H1152" s="35">
        <f t="shared" si="53"/>
        <v>0</v>
      </c>
      <c r="I1152" s="54"/>
      <c r="K1152">
        <v>2</v>
      </c>
    </row>
    <row r="1153" spans="1:11" ht="17.45" hidden="1" customHeight="1">
      <c r="A1153" s="44">
        <v>2170301</v>
      </c>
      <c r="B1153" s="45" t="s">
        <v>1038</v>
      </c>
      <c r="C1153" s="54">
        <v>0</v>
      </c>
      <c r="D1153" s="35">
        <f t="shared" si="51"/>
        <v>0</v>
      </c>
      <c r="E1153" s="54">
        <v>0</v>
      </c>
      <c r="F1153" s="35">
        <f t="shared" si="52"/>
        <v>0</v>
      </c>
      <c r="G1153" s="54">
        <v>0</v>
      </c>
      <c r="H1153" s="35">
        <f t="shared" si="53"/>
        <v>0</v>
      </c>
      <c r="I1153" s="54"/>
      <c r="K1153">
        <v>2</v>
      </c>
    </row>
    <row r="1154" spans="1:11" ht="17.45" hidden="1" customHeight="1">
      <c r="A1154" s="44">
        <v>2170302</v>
      </c>
      <c r="B1154" s="45" t="s">
        <v>1039</v>
      </c>
      <c r="C1154" s="54">
        <v>0</v>
      </c>
      <c r="D1154" s="35">
        <f t="shared" si="51"/>
        <v>0</v>
      </c>
      <c r="E1154" s="54">
        <v>0</v>
      </c>
      <c r="F1154" s="35">
        <f t="shared" si="52"/>
        <v>0</v>
      </c>
      <c r="G1154" s="54">
        <v>0</v>
      </c>
      <c r="H1154" s="35">
        <f t="shared" si="53"/>
        <v>0</v>
      </c>
      <c r="I1154" s="54"/>
      <c r="K1154">
        <v>2</v>
      </c>
    </row>
    <row r="1155" spans="1:11" ht="17.45" hidden="1" customHeight="1">
      <c r="A1155" s="44">
        <v>2170303</v>
      </c>
      <c r="B1155" s="45" t="s">
        <v>1040</v>
      </c>
      <c r="C1155" s="54">
        <v>0</v>
      </c>
      <c r="D1155" s="35">
        <f t="shared" si="51"/>
        <v>0</v>
      </c>
      <c r="E1155" s="54">
        <v>0</v>
      </c>
      <c r="F1155" s="35">
        <f t="shared" si="52"/>
        <v>0</v>
      </c>
      <c r="G1155" s="54">
        <v>0</v>
      </c>
      <c r="H1155" s="35">
        <f t="shared" si="53"/>
        <v>0</v>
      </c>
      <c r="I1155" s="54"/>
      <c r="K1155">
        <v>2</v>
      </c>
    </row>
    <row r="1156" spans="1:11" ht="17.45" hidden="1" customHeight="1">
      <c r="A1156" s="44">
        <v>2170304</v>
      </c>
      <c r="B1156" s="45" t="s">
        <v>1041</v>
      </c>
      <c r="C1156" s="54">
        <v>0</v>
      </c>
      <c r="D1156" s="35">
        <f t="shared" si="51"/>
        <v>0</v>
      </c>
      <c r="E1156" s="54">
        <v>0</v>
      </c>
      <c r="F1156" s="35">
        <f t="shared" si="52"/>
        <v>0</v>
      </c>
      <c r="G1156" s="54">
        <v>0</v>
      </c>
      <c r="H1156" s="35">
        <f t="shared" si="53"/>
        <v>0</v>
      </c>
      <c r="I1156" s="54"/>
      <c r="K1156">
        <v>2</v>
      </c>
    </row>
    <row r="1157" spans="1:11" ht="17.45" hidden="1" customHeight="1">
      <c r="A1157" s="44">
        <v>2170399</v>
      </c>
      <c r="B1157" s="45" t="s">
        <v>1042</v>
      </c>
      <c r="C1157" s="54">
        <v>0</v>
      </c>
      <c r="D1157" s="35">
        <f t="shared" si="51"/>
        <v>0</v>
      </c>
      <c r="E1157" s="54">
        <v>0</v>
      </c>
      <c r="F1157" s="35">
        <f t="shared" si="52"/>
        <v>0</v>
      </c>
      <c r="G1157" s="54">
        <v>0</v>
      </c>
      <c r="H1157" s="35">
        <f t="shared" si="53"/>
        <v>0</v>
      </c>
      <c r="I1157" s="54"/>
      <c r="K1157">
        <v>2</v>
      </c>
    </row>
    <row r="1158" spans="1:11" ht="17.45" hidden="1" customHeight="1">
      <c r="A1158" s="44">
        <v>21704</v>
      </c>
      <c r="B1158" s="47" t="s">
        <v>1043</v>
      </c>
      <c r="C1158" s="54">
        <v>0</v>
      </c>
      <c r="D1158" s="35">
        <f t="shared" si="51"/>
        <v>0</v>
      </c>
      <c r="E1158" s="54">
        <v>0</v>
      </c>
      <c r="F1158" s="35">
        <f t="shared" si="52"/>
        <v>0</v>
      </c>
      <c r="G1158" s="54">
        <v>0</v>
      </c>
      <c r="H1158" s="35">
        <f t="shared" si="53"/>
        <v>0</v>
      </c>
      <c r="I1158" s="54"/>
      <c r="K1158">
        <v>2</v>
      </c>
    </row>
    <row r="1159" spans="1:11" ht="17.45" hidden="1" customHeight="1">
      <c r="A1159" s="44">
        <v>2170401</v>
      </c>
      <c r="B1159" s="45" t="s">
        <v>1044</v>
      </c>
      <c r="C1159" s="54">
        <v>0</v>
      </c>
      <c r="D1159" s="35">
        <f t="shared" si="51"/>
        <v>0</v>
      </c>
      <c r="E1159" s="54">
        <v>0</v>
      </c>
      <c r="F1159" s="35">
        <f t="shared" si="52"/>
        <v>0</v>
      </c>
      <c r="G1159" s="54">
        <v>0</v>
      </c>
      <c r="H1159" s="35">
        <f t="shared" si="53"/>
        <v>0</v>
      </c>
      <c r="I1159" s="54"/>
      <c r="K1159">
        <v>2</v>
      </c>
    </row>
    <row r="1160" spans="1:11" ht="17.45" hidden="1" customHeight="1">
      <c r="A1160" s="44">
        <v>2170499</v>
      </c>
      <c r="B1160" s="45" t="s">
        <v>1045</v>
      </c>
      <c r="C1160" s="54">
        <v>0</v>
      </c>
      <c r="D1160" s="35">
        <f t="shared" ref="D1160:D1224" si="54">E1160-C1160</f>
        <v>0</v>
      </c>
      <c r="E1160" s="54">
        <v>0</v>
      </c>
      <c r="F1160" s="35">
        <f t="shared" ref="F1160:F1224" si="55">G1160-E1160</f>
        <v>0</v>
      </c>
      <c r="G1160" s="54">
        <v>0</v>
      </c>
      <c r="H1160" s="35">
        <f t="shared" ref="H1160:H1224" si="56">I1160-G1160</f>
        <v>0</v>
      </c>
      <c r="I1160" s="54"/>
      <c r="K1160">
        <v>2</v>
      </c>
    </row>
    <row r="1161" spans="1:11" ht="17.45" customHeight="1">
      <c r="A1161" s="47">
        <v>21799</v>
      </c>
      <c r="B1161" s="47" t="s">
        <v>1046</v>
      </c>
      <c r="C1161" s="52">
        <v>0</v>
      </c>
      <c r="D1161" s="34">
        <f t="shared" si="54"/>
        <v>0</v>
      </c>
      <c r="E1161" s="52">
        <f>E1162+E1163</f>
        <v>0</v>
      </c>
      <c r="F1161" s="34">
        <f t="shared" si="55"/>
        <v>0</v>
      </c>
      <c r="G1161" s="52">
        <f>G1162+G1163</f>
        <v>0</v>
      </c>
      <c r="H1161" s="34">
        <f t="shared" si="56"/>
        <v>7</v>
      </c>
      <c r="I1161" s="52">
        <f>I1162+I1163</f>
        <v>7</v>
      </c>
    </row>
    <row r="1162" spans="1:11" ht="17.45" hidden="1" customHeight="1">
      <c r="A1162" s="44">
        <v>2179901</v>
      </c>
      <c r="B1162" s="45" t="s">
        <v>1047</v>
      </c>
      <c r="C1162" s="53">
        <v>0</v>
      </c>
      <c r="D1162" s="35">
        <f t="shared" si="54"/>
        <v>0</v>
      </c>
      <c r="E1162" s="53">
        <v>0</v>
      </c>
      <c r="F1162" s="35">
        <f t="shared" si="55"/>
        <v>0</v>
      </c>
      <c r="G1162" s="53">
        <v>0</v>
      </c>
      <c r="H1162" s="35">
        <f t="shared" si="56"/>
        <v>0</v>
      </c>
      <c r="I1162" s="53"/>
      <c r="K1162">
        <v>2</v>
      </c>
    </row>
    <row r="1163" spans="1:11" ht="17.45" customHeight="1">
      <c r="A1163" s="44">
        <v>2179902</v>
      </c>
      <c r="B1163" s="45" t="s">
        <v>1236</v>
      </c>
      <c r="C1163" s="53">
        <v>0</v>
      </c>
      <c r="D1163" s="35">
        <f t="shared" ref="D1163" si="57">E1163-C1163</f>
        <v>0</v>
      </c>
      <c r="E1163" s="53">
        <v>0</v>
      </c>
      <c r="F1163" s="35">
        <f t="shared" ref="F1163" si="58">G1163-E1163</f>
        <v>0</v>
      </c>
      <c r="G1163" s="53">
        <v>0</v>
      </c>
      <c r="H1163" s="35">
        <f t="shared" ref="H1163" si="59">I1163-G1163</f>
        <v>7</v>
      </c>
      <c r="I1163" s="53">
        <v>7</v>
      </c>
    </row>
    <row r="1164" spans="1:11" ht="17.45" hidden="1" customHeight="1">
      <c r="A1164" s="47">
        <v>219</v>
      </c>
      <c r="B1164" s="47" t="s">
        <v>1048</v>
      </c>
      <c r="C1164" s="55">
        <v>0</v>
      </c>
      <c r="D1164" s="34">
        <f t="shared" si="54"/>
        <v>0</v>
      </c>
      <c r="E1164" s="55">
        <f>SUM(E1165:E1173)</f>
        <v>0</v>
      </c>
      <c r="F1164" s="34">
        <f t="shared" si="55"/>
        <v>0</v>
      </c>
      <c r="G1164" s="55">
        <f>SUM(G1165:G1173)</f>
        <v>0</v>
      </c>
      <c r="H1164" s="34">
        <f t="shared" si="56"/>
        <v>0</v>
      </c>
      <c r="I1164" s="55">
        <f>SUM(I1165:I1173)</f>
        <v>0</v>
      </c>
      <c r="K1164">
        <v>2</v>
      </c>
    </row>
    <row r="1165" spans="1:11" ht="17.45" hidden="1" customHeight="1">
      <c r="A1165" s="44">
        <v>21901</v>
      </c>
      <c r="B1165" s="47" t="s">
        <v>1049</v>
      </c>
      <c r="C1165" s="54">
        <v>0</v>
      </c>
      <c r="D1165" s="35">
        <f t="shared" si="54"/>
        <v>0</v>
      </c>
      <c r="E1165" s="54">
        <v>0</v>
      </c>
      <c r="F1165" s="35">
        <f t="shared" si="55"/>
        <v>0</v>
      </c>
      <c r="G1165" s="54">
        <v>0</v>
      </c>
      <c r="H1165" s="35">
        <f t="shared" si="56"/>
        <v>0</v>
      </c>
      <c r="I1165" s="54"/>
      <c r="K1165">
        <v>2</v>
      </c>
    </row>
    <row r="1166" spans="1:11" ht="17.45" hidden="1" customHeight="1">
      <c r="A1166" s="44">
        <v>21902</v>
      </c>
      <c r="B1166" s="47" t="s">
        <v>1050</v>
      </c>
      <c r="C1166" s="54">
        <v>0</v>
      </c>
      <c r="D1166" s="35">
        <f t="shared" si="54"/>
        <v>0</v>
      </c>
      <c r="E1166" s="54">
        <v>0</v>
      </c>
      <c r="F1166" s="35">
        <f t="shared" si="55"/>
        <v>0</v>
      </c>
      <c r="G1166" s="54">
        <v>0</v>
      </c>
      <c r="H1166" s="35">
        <f t="shared" si="56"/>
        <v>0</v>
      </c>
      <c r="I1166" s="54"/>
      <c r="K1166">
        <v>2</v>
      </c>
    </row>
    <row r="1167" spans="1:11" ht="17.45" hidden="1" customHeight="1">
      <c r="A1167" s="44">
        <v>21903</v>
      </c>
      <c r="B1167" s="47" t="s">
        <v>1051</v>
      </c>
      <c r="C1167" s="54">
        <v>0</v>
      </c>
      <c r="D1167" s="35">
        <f t="shared" si="54"/>
        <v>0</v>
      </c>
      <c r="E1167" s="54">
        <v>0</v>
      </c>
      <c r="F1167" s="35">
        <f t="shared" si="55"/>
        <v>0</v>
      </c>
      <c r="G1167" s="54">
        <v>0</v>
      </c>
      <c r="H1167" s="35">
        <f t="shared" si="56"/>
        <v>0</v>
      </c>
      <c r="I1167" s="54"/>
      <c r="K1167">
        <v>2</v>
      </c>
    </row>
    <row r="1168" spans="1:11" ht="17.45" hidden="1" customHeight="1">
      <c r="A1168" s="44">
        <v>21904</v>
      </c>
      <c r="B1168" s="47" t="s">
        <v>1052</v>
      </c>
      <c r="C1168" s="54">
        <v>0</v>
      </c>
      <c r="D1168" s="35">
        <f t="shared" si="54"/>
        <v>0</v>
      </c>
      <c r="E1168" s="54">
        <v>0</v>
      </c>
      <c r="F1168" s="35">
        <f t="shared" si="55"/>
        <v>0</v>
      </c>
      <c r="G1168" s="54">
        <v>0</v>
      </c>
      <c r="H1168" s="35">
        <f t="shared" si="56"/>
        <v>0</v>
      </c>
      <c r="I1168" s="54"/>
      <c r="K1168">
        <v>2</v>
      </c>
    </row>
    <row r="1169" spans="1:11" ht="17.45" hidden="1" customHeight="1">
      <c r="A1169" s="44">
        <v>21905</v>
      </c>
      <c r="B1169" s="47" t="s">
        <v>1053</v>
      </c>
      <c r="C1169" s="54">
        <v>0</v>
      </c>
      <c r="D1169" s="35">
        <f t="shared" si="54"/>
        <v>0</v>
      </c>
      <c r="E1169" s="54">
        <v>0</v>
      </c>
      <c r="F1169" s="35">
        <f t="shared" si="55"/>
        <v>0</v>
      </c>
      <c r="G1169" s="54">
        <v>0</v>
      </c>
      <c r="H1169" s="35">
        <f t="shared" si="56"/>
        <v>0</v>
      </c>
      <c r="I1169" s="54"/>
      <c r="K1169">
        <v>2</v>
      </c>
    </row>
    <row r="1170" spans="1:11" ht="17.45" hidden="1" customHeight="1">
      <c r="A1170" s="44">
        <v>21906</v>
      </c>
      <c r="B1170" s="47" t="s">
        <v>1054</v>
      </c>
      <c r="C1170" s="54">
        <v>0</v>
      </c>
      <c r="D1170" s="35">
        <f t="shared" si="54"/>
        <v>0</v>
      </c>
      <c r="E1170" s="54">
        <v>0</v>
      </c>
      <c r="F1170" s="35">
        <f t="shared" si="55"/>
        <v>0</v>
      </c>
      <c r="G1170" s="54">
        <v>0</v>
      </c>
      <c r="H1170" s="35">
        <f t="shared" si="56"/>
        <v>0</v>
      </c>
      <c r="I1170" s="54"/>
      <c r="K1170">
        <v>2</v>
      </c>
    </row>
    <row r="1171" spans="1:11" ht="17.45" hidden="1" customHeight="1">
      <c r="A1171" s="44">
        <v>21907</v>
      </c>
      <c r="B1171" s="47" t="s">
        <v>1055</v>
      </c>
      <c r="C1171" s="54">
        <v>0</v>
      </c>
      <c r="D1171" s="35">
        <f t="shared" si="54"/>
        <v>0</v>
      </c>
      <c r="E1171" s="54">
        <v>0</v>
      </c>
      <c r="F1171" s="35">
        <f t="shared" si="55"/>
        <v>0</v>
      </c>
      <c r="G1171" s="54">
        <v>0</v>
      </c>
      <c r="H1171" s="35">
        <f t="shared" si="56"/>
        <v>0</v>
      </c>
      <c r="I1171" s="54"/>
      <c r="K1171">
        <v>2</v>
      </c>
    </row>
    <row r="1172" spans="1:11" ht="17.45" hidden="1" customHeight="1">
      <c r="A1172" s="44">
        <v>21908</v>
      </c>
      <c r="B1172" s="47" t="s">
        <v>1056</v>
      </c>
      <c r="C1172" s="54">
        <v>0</v>
      </c>
      <c r="D1172" s="35">
        <f t="shared" si="54"/>
        <v>0</v>
      </c>
      <c r="E1172" s="54">
        <v>0</v>
      </c>
      <c r="F1172" s="35">
        <f t="shared" si="55"/>
        <v>0</v>
      </c>
      <c r="G1172" s="54">
        <v>0</v>
      </c>
      <c r="H1172" s="35">
        <f t="shared" si="56"/>
        <v>0</v>
      </c>
      <c r="I1172" s="54"/>
      <c r="K1172">
        <v>2</v>
      </c>
    </row>
    <row r="1173" spans="1:11" ht="17.45" hidden="1" customHeight="1">
      <c r="A1173" s="44">
        <v>21999</v>
      </c>
      <c r="B1173" s="47" t="s">
        <v>1057</v>
      </c>
      <c r="C1173" s="54">
        <v>0</v>
      </c>
      <c r="D1173" s="35">
        <f t="shared" si="54"/>
        <v>0</v>
      </c>
      <c r="E1173" s="54">
        <v>0</v>
      </c>
      <c r="F1173" s="35">
        <f t="shared" si="55"/>
        <v>0</v>
      </c>
      <c r="G1173" s="54">
        <v>0</v>
      </c>
      <c r="H1173" s="35">
        <f t="shared" si="56"/>
        <v>0</v>
      </c>
      <c r="I1173" s="54"/>
      <c r="K1173">
        <v>2</v>
      </c>
    </row>
    <row r="1174" spans="1:11" ht="17.45" customHeight="1">
      <c r="A1174" s="47">
        <v>220</v>
      </c>
      <c r="B1174" s="47" t="s">
        <v>1058</v>
      </c>
      <c r="C1174" s="52">
        <v>3696</v>
      </c>
      <c r="D1174" s="34">
        <f t="shared" si="54"/>
        <v>0</v>
      </c>
      <c r="E1174" s="52">
        <f>E1175+E1202+E1217</f>
        <v>3696</v>
      </c>
      <c r="F1174" s="34">
        <f t="shared" si="55"/>
        <v>0</v>
      </c>
      <c r="G1174" s="52">
        <f>G1175+G1202+G1217</f>
        <v>3696</v>
      </c>
      <c r="H1174" s="34">
        <f t="shared" si="56"/>
        <v>-605</v>
      </c>
      <c r="I1174" s="52">
        <f>I1175+I1202+I1217</f>
        <v>3091</v>
      </c>
    </row>
    <row r="1175" spans="1:11" ht="17.45" customHeight="1">
      <c r="A1175" s="47">
        <v>22001</v>
      </c>
      <c r="B1175" s="47" t="s">
        <v>1059</v>
      </c>
      <c r="C1175" s="52">
        <v>3175</v>
      </c>
      <c r="D1175" s="34">
        <f t="shared" si="54"/>
        <v>0</v>
      </c>
      <c r="E1175" s="52">
        <f>SUM(E1176:E1201)</f>
        <v>3175</v>
      </c>
      <c r="F1175" s="34">
        <f t="shared" si="55"/>
        <v>0</v>
      </c>
      <c r="G1175" s="52">
        <f>SUM(G1176:G1201)</f>
        <v>3175</v>
      </c>
      <c r="H1175" s="34">
        <f t="shared" si="56"/>
        <v>-579</v>
      </c>
      <c r="I1175" s="52">
        <f>SUM(I1176:I1201)</f>
        <v>2596</v>
      </c>
    </row>
    <row r="1176" spans="1:11" ht="17.45" customHeight="1">
      <c r="A1176" s="44">
        <v>2200101</v>
      </c>
      <c r="B1176" s="45" t="s">
        <v>165</v>
      </c>
      <c r="C1176" s="53">
        <v>1360</v>
      </c>
      <c r="D1176" s="35">
        <f t="shared" si="54"/>
        <v>0</v>
      </c>
      <c r="E1176" s="53">
        <v>1360</v>
      </c>
      <c r="F1176" s="35">
        <f t="shared" si="55"/>
        <v>0</v>
      </c>
      <c r="G1176" s="53">
        <v>1360</v>
      </c>
      <c r="H1176" s="35">
        <f t="shared" si="56"/>
        <v>-75</v>
      </c>
      <c r="I1176" s="53">
        <v>1285</v>
      </c>
    </row>
    <row r="1177" spans="1:11" ht="17.45" customHeight="1">
      <c r="A1177" s="44">
        <v>2200102</v>
      </c>
      <c r="B1177" s="45" t="s">
        <v>166</v>
      </c>
      <c r="C1177" s="53">
        <v>742</v>
      </c>
      <c r="D1177" s="35">
        <f t="shared" si="54"/>
        <v>0</v>
      </c>
      <c r="E1177" s="53">
        <v>742</v>
      </c>
      <c r="F1177" s="35">
        <f t="shared" si="55"/>
        <v>0</v>
      </c>
      <c r="G1177" s="53">
        <v>742</v>
      </c>
      <c r="H1177" s="35">
        <f t="shared" si="56"/>
        <v>-372</v>
      </c>
      <c r="I1177" s="53">
        <v>370</v>
      </c>
    </row>
    <row r="1178" spans="1:11" ht="17.45" customHeight="1">
      <c r="A1178" s="44">
        <v>2200103</v>
      </c>
      <c r="B1178" s="45" t="s">
        <v>167</v>
      </c>
      <c r="C1178" s="53">
        <v>0</v>
      </c>
      <c r="D1178" s="35">
        <f t="shared" si="54"/>
        <v>0</v>
      </c>
      <c r="E1178" s="53">
        <v>0</v>
      </c>
      <c r="F1178" s="35">
        <f t="shared" si="55"/>
        <v>0</v>
      </c>
      <c r="G1178" s="53">
        <v>0</v>
      </c>
      <c r="H1178" s="35">
        <f t="shared" si="56"/>
        <v>12</v>
      </c>
      <c r="I1178" s="53">
        <v>12</v>
      </c>
    </row>
    <row r="1179" spans="1:11" ht="17.45" hidden="1" customHeight="1">
      <c r="A1179" s="44">
        <v>2200104</v>
      </c>
      <c r="B1179" s="45" t="s">
        <v>1060</v>
      </c>
      <c r="C1179" s="53">
        <v>0</v>
      </c>
      <c r="D1179" s="35">
        <f t="shared" si="54"/>
        <v>0</v>
      </c>
      <c r="E1179" s="53">
        <v>0</v>
      </c>
      <c r="F1179" s="35">
        <f t="shared" si="55"/>
        <v>0</v>
      </c>
      <c r="G1179" s="53">
        <v>0</v>
      </c>
      <c r="H1179" s="35">
        <f t="shared" si="56"/>
        <v>0</v>
      </c>
      <c r="I1179" s="53">
        <v>0</v>
      </c>
      <c r="K1179">
        <v>2</v>
      </c>
    </row>
    <row r="1180" spans="1:11" ht="17.45" customHeight="1">
      <c r="A1180" s="44">
        <v>2200106</v>
      </c>
      <c r="B1180" s="45" t="s">
        <v>1061</v>
      </c>
      <c r="C1180" s="53">
        <v>15</v>
      </c>
      <c r="D1180" s="35">
        <f t="shared" si="54"/>
        <v>0</v>
      </c>
      <c r="E1180" s="53">
        <v>15</v>
      </c>
      <c r="F1180" s="35">
        <f t="shared" si="55"/>
        <v>0</v>
      </c>
      <c r="G1180" s="53">
        <v>15</v>
      </c>
      <c r="H1180" s="35">
        <f t="shared" si="56"/>
        <v>-9</v>
      </c>
      <c r="I1180" s="53">
        <v>6</v>
      </c>
    </row>
    <row r="1181" spans="1:11" ht="17.45" hidden="1" customHeight="1">
      <c r="A1181" s="44">
        <v>2200107</v>
      </c>
      <c r="B1181" s="45" t="s">
        <v>1062</v>
      </c>
      <c r="C1181" s="53">
        <v>0</v>
      </c>
      <c r="D1181" s="35">
        <f t="shared" si="54"/>
        <v>0</v>
      </c>
      <c r="E1181" s="53">
        <v>0</v>
      </c>
      <c r="F1181" s="35">
        <f t="shared" si="55"/>
        <v>0</v>
      </c>
      <c r="G1181" s="53">
        <v>0</v>
      </c>
      <c r="H1181" s="35">
        <f t="shared" si="56"/>
        <v>0</v>
      </c>
      <c r="I1181" s="53">
        <v>0</v>
      </c>
      <c r="K1181">
        <v>2</v>
      </c>
    </row>
    <row r="1182" spans="1:11" ht="17.45" hidden="1" customHeight="1">
      <c r="A1182" s="44">
        <v>2200108</v>
      </c>
      <c r="B1182" s="45" t="s">
        <v>1063</v>
      </c>
      <c r="C1182" s="53">
        <v>0</v>
      </c>
      <c r="D1182" s="35">
        <f t="shared" si="54"/>
        <v>0</v>
      </c>
      <c r="E1182" s="53">
        <v>0</v>
      </c>
      <c r="F1182" s="35">
        <f t="shared" si="55"/>
        <v>0</v>
      </c>
      <c r="G1182" s="53">
        <v>0</v>
      </c>
      <c r="H1182" s="35">
        <f t="shared" si="56"/>
        <v>0</v>
      </c>
      <c r="I1182" s="53">
        <v>0</v>
      </c>
      <c r="K1182">
        <v>2</v>
      </c>
    </row>
    <row r="1183" spans="1:11" ht="17.45" hidden="1" customHeight="1">
      <c r="A1183" s="44">
        <v>2200109</v>
      </c>
      <c r="B1183" s="45" t="s">
        <v>1064</v>
      </c>
      <c r="C1183" s="53">
        <v>0</v>
      </c>
      <c r="D1183" s="35">
        <f t="shared" si="54"/>
        <v>0</v>
      </c>
      <c r="E1183" s="53">
        <v>0</v>
      </c>
      <c r="F1183" s="35">
        <f t="shared" si="55"/>
        <v>0</v>
      </c>
      <c r="G1183" s="53">
        <v>0</v>
      </c>
      <c r="H1183" s="35">
        <f t="shared" si="56"/>
        <v>0</v>
      </c>
      <c r="I1183" s="53">
        <v>0</v>
      </c>
      <c r="K1183">
        <v>2</v>
      </c>
    </row>
    <row r="1184" spans="1:11" ht="17.45" hidden="1" customHeight="1">
      <c r="A1184" s="44">
        <v>2200112</v>
      </c>
      <c r="B1184" s="45" t="s">
        <v>1065</v>
      </c>
      <c r="C1184" s="53">
        <v>0</v>
      </c>
      <c r="D1184" s="35">
        <f t="shared" si="54"/>
        <v>0</v>
      </c>
      <c r="E1184" s="53">
        <v>0</v>
      </c>
      <c r="F1184" s="35">
        <f t="shared" si="55"/>
        <v>0</v>
      </c>
      <c r="G1184" s="53">
        <v>0</v>
      </c>
      <c r="H1184" s="35">
        <f t="shared" si="56"/>
        <v>0</v>
      </c>
      <c r="I1184" s="53">
        <v>0</v>
      </c>
      <c r="K1184">
        <v>2</v>
      </c>
    </row>
    <row r="1185" spans="1:11" ht="17.45" hidden="1" customHeight="1">
      <c r="A1185" s="44">
        <v>2200113</v>
      </c>
      <c r="B1185" s="45" t="s">
        <v>1066</v>
      </c>
      <c r="C1185" s="53">
        <v>0</v>
      </c>
      <c r="D1185" s="35">
        <f t="shared" si="54"/>
        <v>0</v>
      </c>
      <c r="E1185" s="53">
        <v>0</v>
      </c>
      <c r="F1185" s="35">
        <f t="shared" si="55"/>
        <v>0</v>
      </c>
      <c r="G1185" s="53">
        <v>0</v>
      </c>
      <c r="H1185" s="35">
        <f t="shared" si="56"/>
        <v>0</v>
      </c>
      <c r="I1185" s="53">
        <v>0</v>
      </c>
      <c r="K1185">
        <v>2</v>
      </c>
    </row>
    <row r="1186" spans="1:11" ht="17.45" customHeight="1">
      <c r="A1186" s="44">
        <v>2200114</v>
      </c>
      <c r="B1186" s="45" t="s">
        <v>1067</v>
      </c>
      <c r="C1186" s="53">
        <v>64</v>
      </c>
      <c r="D1186" s="35">
        <f t="shared" si="54"/>
        <v>0</v>
      </c>
      <c r="E1186" s="53">
        <v>64</v>
      </c>
      <c r="F1186" s="35">
        <f t="shared" si="55"/>
        <v>0</v>
      </c>
      <c r="G1186" s="53">
        <v>64</v>
      </c>
      <c r="H1186" s="35">
        <f t="shared" si="56"/>
        <v>-37</v>
      </c>
      <c r="I1186" s="53">
        <v>27</v>
      </c>
    </row>
    <row r="1187" spans="1:11" ht="17.45" hidden="1" customHeight="1">
      <c r="A1187" s="44">
        <v>2200115</v>
      </c>
      <c r="B1187" s="45" t="s">
        <v>1068</v>
      </c>
      <c r="C1187" s="53">
        <v>0</v>
      </c>
      <c r="D1187" s="35">
        <f t="shared" si="54"/>
        <v>0</v>
      </c>
      <c r="E1187" s="53">
        <v>0</v>
      </c>
      <c r="F1187" s="35">
        <f t="shared" si="55"/>
        <v>0</v>
      </c>
      <c r="G1187" s="53">
        <v>0</v>
      </c>
      <c r="H1187" s="35">
        <f t="shared" si="56"/>
        <v>0</v>
      </c>
      <c r="I1187" s="53">
        <v>0</v>
      </c>
      <c r="K1187">
        <v>2</v>
      </c>
    </row>
    <row r="1188" spans="1:11" ht="17.45" hidden="1" customHeight="1">
      <c r="A1188" s="44">
        <v>2200116</v>
      </c>
      <c r="B1188" s="45" t="s">
        <v>1069</v>
      </c>
      <c r="C1188" s="53">
        <v>0</v>
      </c>
      <c r="D1188" s="35">
        <f t="shared" si="54"/>
        <v>0</v>
      </c>
      <c r="E1188" s="53">
        <v>0</v>
      </c>
      <c r="F1188" s="35">
        <f t="shared" si="55"/>
        <v>0</v>
      </c>
      <c r="G1188" s="53">
        <v>0</v>
      </c>
      <c r="H1188" s="35">
        <f t="shared" si="56"/>
        <v>0</v>
      </c>
      <c r="I1188" s="53">
        <v>0</v>
      </c>
      <c r="K1188">
        <v>2</v>
      </c>
    </row>
    <row r="1189" spans="1:11" ht="17.45" hidden="1" customHeight="1">
      <c r="A1189" s="44">
        <v>2200119</v>
      </c>
      <c r="B1189" s="45" t="s">
        <v>1070</v>
      </c>
      <c r="C1189" s="53">
        <v>0</v>
      </c>
      <c r="D1189" s="35">
        <f t="shared" si="54"/>
        <v>0</v>
      </c>
      <c r="E1189" s="53">
        <v>0</v>
      </c>
      <c r="F1189" s="35">
        <f t="shared" si="55"/>
        <v>0</v>
      </c>
      <c r="G1189" s="53">
        <v>0</v>
      </c>
      <c r="H1189" s="35">
        <f t="shared" si="56"/>
        <v>0</v>
      </c>
      <c r="I1189" s="53">
        <v>0</v>
      </c>
      <c r="K1189">
        <v>2</v>
      </c>
    </row>
    <row r="1190" spans="1:11" ht="17.45" hidden="1" customHeight="1">
      <c r="A1190" s="44">
        <v>2200120</v>
      </c>
      <c r="B1190" s="45" t="s">
        <v>1071</v>
      </c>
      <c r="C1190" s="53">
        <v>0</v>
      </c>
      <c r="D1190" s="35">
        <f t="shared" si="54"/>
        <v>0</v>
      </c>
      <c r="E1190" s="53">
        <v>0</v>
      </c>
      <c r="F1190" s="35">
        <f t="shared" si="55"/>
        <v>0</v>
      </c>
      <c r="G1190" s="53">
        <v>0</v>
      </c>
      <c r="H1190" s="35">
        <f t="shared" si="56"/>
        <v>0</v>
      </c>
      <c r="I1190" s="53">
        <v>0</v>
      </c>
      <c r="K1190">
        <v>2</v>
      </c>
    </row>
    <row r="1191" spans="1:11" ht="17.45" hidden="1" customHeight="1">
      <c r="A1191" s="44">
        <v>2200121</v>
      </c>
      <c r="B1191" s="45" t="s">
        <v>1072</v>
      </c>
      <c r="C1191" s="53">
        <v>0</v>
      </c>
      <c r="D1191" s="35">
        <f t="shared" si="54"/>
        <v>0</v>
      </c>
      <c r="E1191" s="53">
        <v>0</v>
      </c>
      <c r="F1191" s="35">
        <f t="shared" si="55"/>
        <v>0</v>
      </c>
      <c r="G1191" s="53">
        <v>0</v>
      </c>
      <c r="H1191" s="35">
        <f t="shared" si="56"/>
        <v>0</v>
      </c>
      <c r="I1191" s="53">
        <v>0</v>
      </c>
      <c r="K1191">
        <v>2</v>
      </c>
    </row>
    <row r="1192" spans="1:11" ht="17.45" hidden="1" customHeight="1">
      <c r="A1192" s="44">
        <v>2200122</v>
      </c>
      <c r="B1192" s="45" t="s">
        <v>1073</v>
      </c>
      <c r="C1192" s="53">
        <v>0</v>
      </c>
      <c r="D1192" s="35">
        <f t="shared" si="54"/>
        <v>0</v>
      </c>
      <c r="E1192" s="53">
        <v>0</v>
      </c>
      <c r="F1192" s="35">
        <f t="shared" si="55"/>
        <v>0</v>
      </c>
      <c r="G1192" s="53">
        <v>0</v>
      </c>
      <c r="H1192" s="35">
        <f t="shared" si="56"/>
        <v>0</v>
      </c>
      <c r="I1192" s="53">
        <v>0</v>
      </c>
      <c r="K1192">
        <v>2</v>
      </c>
    </row>
    <row r="1193" spans="1:11" ht="17.45" hidden="1" customHeight="1">
      <c r="A1193" s="44">
        <v>2200123</v>
      </c>
      <c r="B1193" s="45" t="s">
        <v>1074</v>
      </c>
      <c r="C1193" s="53">
        <v>0</v>
      </c>
      <c r="D1193" s="35">
        <f t="shared" si="54"/>
        <v>0</v>
      </c>
      <c r="E1193" s="53">
        <v>0</v>
      </c>
      <c r="F1193" s="35">
        <f t="shared" si="55"/>
        <v>0</v>
      </c>
      <c r="G1193" s="53">
        <v>0</v>
      </c>
      <c r="H1193" s="35">
        <f t="shared" si="56"/>
        <v>0</v>
      </c>
      <c r="I1193" s="53">
        <v>0</v>
      </c>
      <c r="K1193">
        <v>2</v>
      </c>
    </row>
    <row r="1194" spans="1:11" ht="17.45" hidden="1" customHeight="1">
      <c r="A1194" s="44">
        <v>2200124</v>
      </c>
      <c r="B1194" s="45" t="s">
        <v>1075</v>
      </c>
      <c r="C1194" s="53">
        <v>0</v>
      </c>
      <c r="D1194" s="35">
        <f t="shared" si="54"/>
        <v>0</v>
      </c>
      <c r="E1194" s="53">
        <v>0</v>
      </c>
      <c r="F1194" s="35">
        <f t="shared" si="55"/>
        <v>0</v>
      </c>
      <c r="G1194" s="53">
        <v>0</v>
      </c>
      <c r="H1194" s="35">
        <f t="shared" si="56"/>
        <v>0</v>
      </c>
      <c r="I1194" s="53">
        <v>0</v>
      </c>
      <c r="K1194">
        <v>2</v>
      </c>
    </row>
    <row r="1195" spans="1:11" ht="17.45" hidden="1" customHeight="1">
      <c r="A1195" s="44">
        <v>2200125</v>
      </c>
      <c r="B1195" s="45" t="s">
        <v>1076</v>
      </c>
      <c r="C1195" s="53">
        <v>0</v>
      </c>
      <c r="D1195" s="35">
        <f t="shared" si="54"/>
        <v>0</v>
      </c>
      <c r="E1195" s="53">
        <v>0</v>
      </c>
      <c r="F1195" s="35">
        <f t="shared" si="55"/>
        <v>0</v>
      </c>
      <c r="G1195" s="53">
        <v>0</v>
      </c>
      <c r="H1195" s="35">
        <f t="shared" si="56"/>
        <v>0</v>
      </c>
      <c r="I1195" s="53">
        <v>0</v>
      </c>
      <c r="K1195">
        <v>2</v>
      </c>
    </row>
    <row r="1196" spans="1:11" ht="17.45" hidden="1" customHeight="1">
      <c r="A1196" s="44">
        <v>2200126</v>
      </c>
      <c r="B1196" s="45" t="s">
        <v>1077</v>
      </c>
      <c r="C1196" s="53">
        <v>0</v>
      </c>
      <c r="D1196" s="35">
        <f t="shared" si="54"/>
        <v>0</v>
      </c>
      <c r="E1196" s="53">
        <v>0</v>
      </c>
      <c r="F1196" s="35">
        <f t="shared" si="55"/>
        <v>0</v>
      </c>
      <c r="G1196" s="53">
        <v>0</v>
      </c>
      <c r="H1196" s="35">
        <f t="shared" si="56"/>
        <v>0</v>
      </c>
      <c r="I1196" s="53">
        <v>0</v>
      </c>
      <c r="K1196">
        <v>2</v>
      </c>
    </row>
    <row r="1197" spans="1:11" ht="17.45" hidden="1" customHeight="1">
      <c r="A1197" s="44">
        <v>2200127</v>
      </c>
      <c r="B1197" s="45" t="s">
        <v>1078</v>
      </c>
      <c r="C1197" s="53">
        <v>0</v>
      </c>
      <c r="D1197" s="35">
        <f t="shared" si="54"/>
        <v>0</v>
      </c>
      <c r="E1197" s="53">
        <v>0</v>
      </c>
      <c r="F1197" s="35">
        <f t="shared" si="55"/>
        <v>0</v>
      </c>
      <c r="G1197" s="53">
        <v>0</v>
      </c>
      <c r="H1197" s="35">
        <f t="shared" si="56"/>
        <v>0</v>
      </c>
      <c r="I1197" s="53">
        <v>0</v>
      </c>
      <c r="K1197">
        <v>2</v>
      </c>
    </row>
    <row r="1198" spans="1:11" ht="17.45" hidden="1" customHeight="1">
      <c r="A1198" s="44">
        <v>2200128</v>
      </c>
      <c r="B1198" s="45" t="s">
        <v>1079</v>
      </c>
      <c r="C1198" s="53">
        <v>0</v>
      </c>
      <c r="D1198" s="35">
        <f t="shared" si="54"/>
        <v>0</v>
      </c>
      <c r="E1198" s="53">
        <v>0</v>
      </c>
      <c r="F1198" s="35">
        <f t="shared" si="55"/>
        <v>0</v>
      </c>
      <c r="G1198" s="53">
        <v>0</v>
      </c>
      <c r="H1198" s="35">
        <f t="shared" si="56"/>
        <v>0</v>
      </c>
      <c r="I1198" s="53">
        <v>0</v>
      </c>
      <c r="K1198">
        <v>2</v>
      </c>
    </row>
    <row r="1199" spans="1:11" ht="17.45" hidden="1" customHeight="1">
      <c r="A1199" s="44">
        <v>2200129</v>
      </c>
      <c r="B1199" s="45" t="s">
        <v>1080</v>
      </c>
      <c r="C1199" s="53">
        <v>0</v>
      </c>
      <c r="D1199" s="35">
        <f t="shared" si="54"/>
        <v>0</v>
      </c>
      <c r="E1199" s="53">
        <v>0</v>
      </c>
      <c r="F1199" s="35">
        <f t="shared" si="55"/>
        <v>0</v>
      </c>
      <c r="G1199" s="53">
        <v>0</v>
      </c>
      <c r="H1199" s="35">
        <f t="shared" si="56"/>
        <v>0</v>
      </c>
      <c r="I1199" s="53">
        <v>0</v>
      </c>
      <c r="K1199">
        <v>2</v>
      </c>
    </row>
    <row r="1200" spans="1:11" ht="17.45" customHeight="1">
      <c r="A1200" s="44">
        <v>2200150</v>
      </c>
      <c r="B1200" s="45" t="s">
        <v>174</v>
      </c>
      <c r="C1200" s="53">
        <v>994</v>
      </c>
      <c r="D1200" s="35">
        <f t="shared" si="54"/>
        <v>0</v>
      </c>
      <c r="E1200" s="53">
        <v>994</v>
      </c>
      <c r="F1200" s="35">
        <f t="shared" si="55"/>
        <v>0</v>
      </c>
      <c r="G1200" s="53">
        <v>994</v>
      </c>
      <c r="H1200" s="35">
        <f t="shared" si="56"/>
        <v>-98</v>
      </c>
      <c r="I1200" s="53">
        <v>896</v>
      </c>
    </row>
    <row r="1201" spans="1:11" ht="17.45" hidden="1" customHeight="1">
      <c r="A1201" s="44">
        <v>2200199</v>
      </c>
      <c r="B1201" s="45" t="s">
        <v>1081</v>
      </c>
      <c r="C1201" s="53">
        <v>0</v>
      </c>
      <c r="D1201" s="35">
        <f t="shared" si="54"/>
        <v>0</v>
      </c>
      <c r="E1201" s="53">
        <v>0</v>
      </c>
      <c r="F1201" s="35">
        <f t="shared" si="55"/>
        <v>0</v>
      </c>
      <c r="G1201" s="53">
        <v>0</v>
      </c>
      <c r="H1201" s="35">
        <f t="shared" si="56"/>
        <v>0</v>
      </c>
      <c r="I1201" s="53">
        <v>0</v>
      </c>
      <c r="K1201">
        <v>2</v>
      </c>
    </row>
    <row r="1202" spans="1:11" ht="17.45" customHeight="1">
      <c r="A1202" s="47">
        <v>22005</v>
      </c>
      <c r="B1202" s="47" t="s">
        <v>1082</v>
      </c>
      <c r="C1202" s="52">
        <v>521</v>
      </c>
      <c r="D1202" s="34">
        <f t="shared" si="54"/>
        <v>0</v>
      </c>
      <c r="E1202" s="52">
        <f>SUM(E1203:E1216)</f>
        <v>521</v>
      </c>
      <c r="F1202" s="34">
        <f t="shared" si="55"/>
        <v>0</v>
      </c>
      <c r="G1202" s="52">
        <f>SUM(G1203:G1216)</f>
        <v>521</v>
      </c>
      <c r="H1202" s="34">
        <f t="shared" si="56"/>
        <v>-26</v>
      </c>
      <c r="I1202" s="52">
        <f>SUM(I1203:I1216)</f>
        <v>495</v>
      </c>
    </row>
    <row r="1203" spans="1:11" ht="17.45" hidden="1" customHeight="1">
      <c r="A1203" s="44">
        <v>2200501</v>
      </c>
      <c r="B1203" s="45" t="s">
        <v>165</v>
      </c>
      <c r="C1203" s="54">
        <v>0</v>
      </c>
      <c r="D1203" s="35">
        <f t="shared" si="54"/>
        <v>0</v>
      </c>
      <c r="E1203" s="54">
        <v>0</v>
      </c>
      <c r="F1203" s="35">
        <f t="shared" si="55"/>
        <v>0</v>
      </c>
      <c r="G1203" s="54">
        <v>0</v>
      </c>
      <c r="H1203" s="35">
        <f t="shared" si="56"/>
        <v>0</v>
      </c>
      <c r="I1203" s="54">
        <v>0</v>
      </c>
      <c r="K1203">
        <v>2</v>
      </c>
    </row>
    <row r="1204" spans="1:11" ht="17.45" hidden="1" customHeight="1">
      <c r="A1204" s="44">
        <v>2200502</v>
      </c>
      <c r="B1204" s="45" t="s">
        <v>166</v>
      </c>
      <c r="C1204" s="54">
        <v>0</v>
      </c>
      <c r="D1204" s="35">
        <f t="shared" si="54"/>
        <v>0</v>
      </c>
      <c r="E1204" s="54">
        <v>0</v>
      </c>
      <c r="F1204" s="35">
        <f t="shared" si="55"/>
        <v>0</v>
      </c>
      <c r="G1204" s="54">
        <v>0</v>
      </c>
      <c r="H1204" s="35">
        <f t="shared" si="56"/>
        <v>0</v>
      </c>
      <c r="I1204" s="54">
        <v>0</v>
      </c>
      <c r="K1204">
        <v>2</v>
      </c>
    </row>
    <row r="1205" spans="1:11" ht="17.45" hidden="1" customHeight="1">
      <c r="A1205" s="44">
        <v>2200503</v>
      </c>
      <c r="B1205" s="45" t="s">
        <v>167</v>
      </c>
      <c r="C1205" s="54">
        <v>0</v>
      </c>
      <c r="D1205" s="35">
        <f t="shared" si="54"/>
        <v>0</v>
      </c>
      <c r="E1205" s="54">
        <v>0</v>
      </c>
      <c r="F1205" s="35">
        <f t="shared" si="55"/>
        <v>0</v>
      </c>
      <c r="G1205" s="54">
        <v>0</v>
      </c>
      <c r="H1205" s="35">
        <f t="shared" si="56"/>
        <v>0</v>
      </c>
      <c r="I1205" s="54">
        <v>0</v>
      </c>
      <c r="K1205">
        <v>2</v>
      </c>
    </row>
    <row r="1206" spans="1:11" ht="17.45" customHeight="1">
      <c r="A1206" s="44">
        <v>2200504</v>
      </c>
      <c r="B1206" s="45" t="s">
        <v>1083</v>
      </c>
      <c r="C1206" s="54">
        <v>283</v>
      </c>
      <c r="D1206" s="35">
        <f t="shared" si="54"/>
        <v>0</v>
      </c>
      <c r="E1206" s="54">
        <v>283</v>
      </c>
      <c r="F1206" s="35">
        <f t="shared" si="55"/>
        <v>0</v>
      </c>
      <c r="G1206" s="54">
        <v>283</v>
      </c>
      <c r="H1206" s="35">
        <f t="shared" si="56"/>
        <v>-22</v>
      </c>
      <c r="I1206" s="54">
        <v>261</v>
      </c>
    </row>
    <row r="1207" spans="1:11" ht="17.45" hidden="1" customHeight="1">
      <c r="A1207" s="44">
        <v>2200506</v>
      </c>
      <c r="B1207" s="45" t="s">
        <v>1084</v>
      </c>
      <c r="C1207" s="54">
        <v>0</v>
      </c>
      <c r="D1207" s="35">
        <f t="shared" si="54"/>
        <v>0</v>
      </c>
      <c r="E1207" s="54">
        <v>0</v>
      </c>
      <c r="F1207" s="35">
        <f t="shared" si="55"/>
        <v>0</v>
      </c>
      <c r="G1207" s="54">
        <v>0</v>
      </c>
      <c r="H1207" s="35">
        <f t="shared" si="56"/>
        <v>0</v>
      </c>
      <c r="I1207" s="54">
        <v>0</v>
      </c>
      <c r="K1207">
        <v>2</v>
      </c>
    </row>
    <row r="1208" spans="1:11" ht="17.45" hidden="1" customHeight="1">
      <c r="A1208" s="44">
        <v>2200507</v>
      </c>
      <c r="B1208" s="45" t="s">
        <v>1085</v>
      </c>
      <c r="C1208" s="54">
        <v>0</v>
      </c>
      <c r="D1208" s="35">
        <f t="shared" si="54"/>
        <v>0</v>
      </c>
      <c r="E1208" s="54">
        <v>0</v>
      </c>
      <c r="F1208" s="35">
        <f t="shared" si="55"/>
        <v>0</v>
      </c>
      <c r="G1208" s="54">
        <v>0</v>
      </c>
      <c r="H1208" s="35">
        <f t="shared" si="56"/>
        <v>0</v>
      </c>
      <c r="I1208" s="54">
        <v>0</v>
      </c>
      <c r="K1208">
        <v>2</v>
      </c>
    </row>
    <row r="1209" spans="1:11" ht="17.45" hidden="1" customHeight="1">
      <c r="A1209" s="44">
        <v>2200508</v>
      </c>
      <c r="B1209" s="45" t="s">
        <v>1086</v>
      </c>
      <c r="C1209" s="54">
        <v>0</v>
      </c>
      <c r="D1209" s="35">
        <f t="shared" si="54"/>
        <v>0</v>
      </c>
      <c r="E1209" s="54">
        <v>0</v>
      </c>
      <c r="F1209" s="35">
        <f t="shared" si="55"/>
        <v>0</v>
      </c>
      <c r="G1209" s="54">
        <v>0</v>
      </c>
      <c r="H1209" s="35">
        <f t="shared" si="56"/>
        <v>0</v>
      </c>
      <c r="I1209" s="54">
        <v>0</v>
      </c>
      <c r="K1209">
        <v>2</v>
      </c>
    </row>
    <row r="1210" spans="1:11" ht="17.45" hidden="1" customHeight="1">
      <c r="A1210" s="44">
        <v>2200509</v>
      </c>
      <c r="B1210" s="45" t="s">
        <v>1087</v>
      </c>
      <c r="C1210" s="54">
        <v>0</v>
      </c>
      <c r="D1210" s="35">
        <f t="shared" si="54"/>
        <v>0</v>
      </c>
      <c r="E1210" s="54">
        <v>0</v>
      </c>
      <c r="F1210" s="35">
        <f t="shared" si="55"/>
        <v>0</v>
      </c>
      <c r="G1210" s="54">
        <v>0</v>
      </c>
      <c r="H1210" s="35">
        <f t="shared" si="56"/>
        <v>0</v>
      </c>
      <c r="I1210" s="54">
        <v>0</v>
      </c>
      <c r="K1210">
        <v>2</v>
      </c>
    </row>
    <row r="1211" spans="1:11" ht="17.45" customHeight="1">
      <c r="A1211" s="44">
        <v>2200510</v>
      </c>
      <c r="B1211" s="45" t="s">
        <v>1088</v>
      </c>
      <c r="C1211" s="54">
        <v>38</v>
      </c>
      <c r="D1211" s="35">
        <f t="shared" si="54"/>
        <v>0</v>
      </c>
      <c r="E1211" s="54">
        <v>38</v>
      </c>
      <c r="F1211" s="35">
        <f t="shared" si="55"/>
        <v>0</v>
      </c>
      <c r="G1211" s="54">
        <v>38</v>
      </c>
      <c r="H1211" s="35">
        <f t="shared" si="56"/>
        <v>-4</v>
      </c>
      <c r="I1211" s="54">
        <v>34</v>
      </c>
    </row>
    <row r="1212" spans="1:11" ht="17.45" customHeight="1">
      <c r="A1212" s="44">
        <v>2200511</v>
      </c>
      <c r="B1212" s="45" t="s">
        <v>1089</v>
      </c>
      <c r="C1212" s="54">
        <v>200</v>
      </c>
      <c r="D1212" s="35">
        <f t="shared" si="54"/>
        <v>0</v>
      </c>
      <c r="E1212" s="54">
        <v>200</v>
      </c>
      <c r="F1212" s="35">
        <f t="shared" si="55"/>
        <v>0</v>
      </c>
      <c r="G1212" s="54">
        <v>200</v>
      </c>
      <c r="H1212" s="35">
        <f t="shared" si="56"/>
        <v>0</v>
      </c>
      <c r="I1212" s="54">
        <v>200</v>
      </c>
    </row>
    <row r="1213" spans="1:11" ht="17.45" hidden="1" customHeight="1">
      <c r="A1213" s="44">
        <v>2200512</v>
      </c>
      <c r="B1213" s="45" t="s">
        <v>1090</v>
      </c>
      <c r="C1213" s="54">
        <v>0</v>
      </c>
      <c r="D1213" s="35">
        <f t="shared" si="54"/>
        <v>0</v>
      </c>
      <c r="E1213" s="54">
        <v>0</v>
      </c>
      <c r="F1213" s="35">
        <f t="shared" si="55"/>
        <v>0</v>
      </c>
      <c r="G1213" s="54">
        <v>0</v>
      </c>
      <c r="H1213" s="35">
        <f t="shared" si="56"/>
        <v>0</v>
      </c>
      <c r="I1213" s="54">
        <v>0</v>
      </c>
      <c r="K1213">
        <v>2</v>
      </c>
    </row>
    <row r="1214" spans="1:11" ht="17.45" hidden="1" customHeight="1">
      <c r="A1214" s="44">
        <v>2200513</v>
      </c>
      <c r="B1214" s="45" t="s">
        <v>1091</v>
      </c>
      <c r="C1214" s="54">
        <v>0</v>
      </c>
      <c r="D1214" s="35">
        <f t="shared" si="54"/>
        <v>0</v>
      </c>
      <c r="E1214" s="54">
        <v>0</v>
      </c>
      <c r="F1214" s="35">
        <f t="shared" si="55"/>
        <v>0</v>
      </c>
      <c r="G1214" s="54">
        <v>0</v>
      </c>
      <c r="H1214" s="35">
        <f t="shared" si="56"/>
        <v>0</v>
      </c>
      <c r="I1214" s="54">
        <v>0</v>
      </c>
      <c r="K1214">
        <v>2</v>
      </c>
    </row>
    <row r="1215" spans="1:11" ht="17.45" hidden="1" customHeight="1">
      <c r="A1215" s="44">
        <v>2200514</v>
      </c>
      <c r="B1215" s="45" t="s">
        <v>1092</v>
      </c>
      <c r="C1215" s="54">
        <v>0</v>
      </c>
      <c r="D1215" s="35">
        <f t="shared" si="54"/>
        <v>0</v>
      </c>
      <c r="E1215" s="54">
        <v>0</v>
      </c>
      <c r="F1215" s="35">
        <f t="shared" si="55"/>
        <v>0</v>
      </c>
      <c r="G1215" s="54">
        <v>0</v>
      </c>
      <c r="H1215" s="35">
        <f t="shared" si="56"/>
        <v>0</v>
      </c>
      <c r="I1215" s="54">
        <v>0</v>
      </c>
      <c r="K1215">
        <v>2</v>
      </c>
    </row>
    <row r="1216" spans="1:11" ht="17.45" hidden="1" customHeight="1">
      <c r="A1216" s="44">
        <v>2200599</v>
      </c>
      <c r="B1216" s="45" t="s">
        <v>1093</v>
      </c>
      <c r="C1216" s="54">
        <v>0</v>
      </c>
      <c r="D1216" s="35">
        <f t="shared" si="54"/>
        <v>0</v>
      </c>
      <c r="E1216" s="54">
        <v>0</v>
      </c>
      <c r="F1216" s="35">
        <f t="shared" si="55"/>
        <v>0</v>
      </c>
      <c r="G1216" s="54">
        <v>0</v>
      </c>
      <c r="H1216" s="35">
        <f t="shared" si="56"/>
        <v>0</v>
      </c>
      <c r="I1216" s="54">
        <v>0</v>
      </c>
      <c r="K1216">
        <v>2</v>
      </c>
    </row>
    <row r="1217" spans="1:11" ht="17.45" hidden="1" customHeight="1">
      <c r="A1217" s="47">
        <v>22099</v>
      </c>
      <c r="B1217" s="47" t="s">
        <v>1094</v>
      </c>
      <c r="C1217" s="55">
        <v>0</v>
      </c>
      <c r="D1217" s="34">
        <f t="shared" si="54"/>
        <v>0</v>
      </c>
      <c r="E1217" s="55">
        <f>E1218</f>
        <v>0</v>
      </c>
      <c r="F1217" s="34">
        <f t="shared" si="55"/>
        <v>0</v>
      </c>
      <c r="G1217" s="55">
        <f>G1218</f>
        <v>0</v>
      </c>
      <c r="H1217" s="34">
        <f t="shared" si="56"/>
        <v>0</v>
      </c>
      <c r="I1217" s="55">
        <f>I1218</f>
        <v>0</v>
      </c>
      <c r="K1217">
        <v>2</v>
      </c>
    </row>
    <row r="1218" spans="1:11" ht="17.45" hidden="1" customHeight="1">
      <c r="A1218" s="44">
        <v>2209901</v>
      </c>
      <c r="B1218" s="45" t="s">
        <v>1095</v>
      </c>
      <c r="C1218" s="54">
        <v>0</v>
      </c>
      <c r="D1218" s="35">
        <f t="shared" si="54"/>
        <v>0</v>
      </c>
      <c r="E1218" s="54">
        <v>0</v>
      </c>
      <c r="F1218" s="35">
        <f t="shared" si="55"/>
        <v>0</v>
      </c>
      <c r="G1218" s="54">
        <v>0</v>
      </c>
      <c r="H1218" s="35">
        <f t="shared" si="56"/>
        <v>0</v>
      </c>
      <c r="I1218" s="54"/>
      <c r="K1218">
        <v>2</v>
      </c>
    </row>
    <row r="1219" spans="1:11" ht="17.45" customHeight="1">
      <c r="A1219" s="47">
        <v>221</v>
      </c>
      <c r="B1219" s="47" t="s">
        <v>1096</v>
      </c>
      <c r="C1219" s="52">
        <v>8351</v>
      </c>
      <c r="D1219" s="34">
        <f t="shared" si="54"/>
        <v>0</v>
      </c>
      <c r="E1219" s="52">
        <f>E1220+E1231+E1237</f>
        <v>8351</v>
      </c>
      <c r="F1219" s="34">
        <f t="shared" si="55"/>
        <v>0</v>
      </c>
      <c r="G1219" s="52">
        <f>G1220+G1231+G1237</f>
        <v>8351</v>
      </c>
      <c r="H1219" s="34">
        <f t="shared" si="56"/>
        <v>-1202</v>
      </c>
      <c r="I1219" s="52">
        <f>I1220+I1231+I1237</f>
        <v>7149</v>
      </c>
    </row>
    <row r="1220" spans="1:11" ht="17.45" customHeight="1">
      <c r="A1220" s="47">
        <v>22101</v>
      </c>
      <c r="B1220" s="47" t="s">
        <v>1097</v>
      </c>
      <c r="C1220" s="52">
        <v>863</v>
      </c>
      <c r="D1220" s="34">
        <f t="shared" si="54"/>
        <v>0</v>
      </c>
      <c r="E1220" s="52">
        <f>SUM(E1221:E1230)</f>
        <v>863</v>
      </c>
      <c r="F1220" s="34">
        <f t="shared" si="55"/>
        <v>0</v>
      </c>
      <c r="G1220" s="52">
        <f>SUM(G1221:G1230)</f>
        <v>863</v>
      </c>
      <c r="H1220" s="34">
        <f t="shared" si="56"/>
        <v>-406</v>
      </c>
      <c r="I1220" s="52">
        <f>SUM(I1221:I1230)</f>
        <v>457</v>
      </c>
    </row>
    <row r="1221" spans="1:11" ht="17.45" hidden="1" customHeight="1">
      <c r="A1221" s="44">
        <v>2210101</v>
      </c>
      <c r="B1221" s="45" t="s">
        <v>1098</v>
      </c>
      <c r="C1221" s="54">
        <v>0</v>
      </c>
      <c r="D1221" s="35">
        <f t="shared" si="54"/>
        <v>0</v>
      </c>
      <c r="E1221" s="54">
        <v>0</v>
      </c>
      <c r="F1221" s="35">
        <f t="shared" si="55"/>
        <v>0</v>
      </c>
      <c r="G1221" s="54">
        <v>0</v>
      </c>
      <c r="H1221" s="35">
        <f t="shared" si="56"/>
        <v>0</v>
      </c>
      <c r="I1221" s="54"/>
      <c r="K1221">
        <v>2</v>
      </c>
    </row>
    <row r="1222" spans="1:11" ht="17.45" hidden="1" customHeight="1">
      <c r="A1222" s="44">
        <v>2210102</v>
      </c>
      <c r="B1222" s="45" t="s">
        <v>1099</v>
      </c>
      <c r="C1222" s="54">
        <v>0</v>
      </c>
      <c r="D1222" s="35">
        <f t="shared" si="54"/>
        <v>0</v>
      </c>
      <c r="E1222" s="54">
        <v>0</v>
      </c>
      <c r="F1222" s="35">
        <f t="shared" si="55"/>
        <v>0</v>
      </c>
      <c r="G1222" s="54">
        <v>0</v>
      </c>
      <c r="H1222" s="35">
        <f t="shared" si="56"/>
        <v>0</v>
      </c>
      <c r="I1222" s="54"/>
      <c r="K1222">
        <v>2</v>
      </c>
    </row>
    <row r="1223" spans="1:11" ht="17.45" customHeight="1">
      <c r="A1223" s="44">
        <v>2210103</v>
      </c>
      <c r="B1223" s="45" t="s">
        <v>1100</v>
      </c>
      <c r="C1223" s="54">
        <v>15</v>
      </c>
      <c r="D1223" s="35">
        <f t="shared" si="54"/>
        <v>0</v>
      </c>
      <c r="E1223" s="54">
        <v>15</v>
      </c>
      <c r="F1223" s="35">
        <f t="shared" si="55"/>
        <v>0</v>
      </c>
      <c r="G1223" s="54">
        <v>15</v>
      </c>
      <c r="H1223" s="35">
        <f t="shared" si="56"/>
        <v>-15</v>
      </c>
      <c r="I1223" s="35">
        <v>0</v>
      </c>
    </row>
    <row r="1224" spans="1:11" ht="17.45" hidden="1" customHeight="1">
      <c r="A1224" s="44">
        <v>2210104</v>
      </c>
      <c r="B1224" s="45" t="s">
        <v>1101</v>
      </c>
      <c r="C1224" s="54">
        <v>0</v>
      </c>
      <c r="D1224" s="35">
        <f t="shared" si="54"/>
        <v>0</v>
      </c>
      <c r="E1224" s="54">
        <v>0</v>
      </c>
      <c r="F1224" s="35">
        <f t="shared" si="55"/>
        <v>0</v>
      </c>
      <c r="G1224" s="54">
        <v>0</v>
      </c>
      <c r="H1224" s="35">
        <f t="shared" si="56"/>
        <v>0</v>
      </c>
      <c r="I1224" s="54"/>
      <c r="K1224">
        <v>2</v>
      </c>
    </row>
    <row r="1225" spans="1:11" ht="17.45" hidden="1" customHeight="1">
      <c r="A1225" s="44">
        <v>2210105</v>
      </c>
      <c r="B1225" s="45" t="s">
        <v>1102</v>
      </c>
      <c r="C1225" s="54">
        <v>0</v>
      </c>
      <c r="D1225" s="35">
        <f t="shared" ref="D1225:D1288" si="60">E1225-C1225</f>
        <v>0</v>
      </c>
      <c r="E1225" s="54">
        <v>0</v>
      </c>
      <c r="F1225" s="35">
        <f t="shared" ref="F1225:F1288" si="61">G1225-E1225</f>
        <v>0</v>
      </c>
      <c r="G1225" s="54">
        <v>0</v>
      </c>
      <c r="H1225" s="35">
        <f t="shared" ref="H1225:H1288" si="62">I1225-G1225</f>
        <v>0</v>
      </c>
      <c r="I1225" s="54"/>
      <c r="K1225">
        <v>2</v>
      </c>
    </row>
    <row r="1226" spans="1:11" ht="17.45" customHeight="1">
      <c r="A1226" s="44">
        <v>2210106</v>
      </c>
      <c r="B1226" s="45" t="s">
        <v>1103</v>
      </c>
      <c r="C1226" s="54">
        <v>848</v>
      </c>
      <c r="D1226" s="35">
        <f t="shared" si="60"/>
        <v>0</v>
      </c>
      <c r="E1226" s="54">
        <v>848</v>
      </c>
      <c r="F1226" s="35">
        <f t="shared" si="61"/>
        <v>0</v>
      </c>
      <c r="G1226" s="54">
        <v>848</v>
      </c>
      <c r="H1226" s="35">
        <f t="shared" si="62"/>
        <v>-391</v>
      </c>
      <c r="I1226" s="54">
        <v>457</v>
      </c>
    </row>
    <row r="1227" spans="1:11" ht="17.45" hidden="1" customHeight="1">
      <c r="A1227" s="44">
        <v>2210107</v>
      </c>
      <c r="B1227" s="45" t="s">
        <v>1104</v>
      </c>
      <c r="C1227" s="54">
        <v>0</v>
      </c>
      <c r="D1227" s="35">
        <f t="shared" si="60"/>
        <v>0</v>
      </c>
      <c r="E1227" s="54">
        <v>0</v>
      </c>
      <c r="F1227" s="35">
        <f t="shared" si="61"/>
        <v>0</v>
      </c>
      <c r="G1227" s="54">
        <v>0</v>
      </c>
      <c r="H1227" s="35">
        <f t="shared" si="62"/>
        <v>0</v>
      </c>
      <c r="I1227" s="54"/>
      <c r="K1227">
        <v>2</v>
      </c>
    </row>
    <row r="1228" spans="1:11" ht="17.45" hidden="1" customHeight="1">
      <c r="A1228" s="44">
        <v>2210108</v>
      </c>
      <c r="B1228" s="45" t="s">
        <v>1105</v>
      </c>
      <c r="C1228" s="54">
        <v>0</v>
      </c>
      <c r="D1228" s="35">
        <f t="shared" si="60"/>
        <v>0</v>
      </c>
      <c r="E1228" s="54">
        <v>0</v>
      </c>
      <c r="F1228" s="35">
        <f t="shared" si="61"/>
        <v>0</v>
      </c>
      <c r="G1228" s="54">
        <v>0</v>
      </c>
      <c r="H1228" s="35">
        <f t="shared" si="62"/>
        <v>0</v>
      </c>
      <c r="I1228" s="54"/>
      <c r="K1228">
        <v>2</v>
      </c>
    </row>
    <row r="1229" spans="1:11" ht="17.45" hidden="1" customHeight="1">
      <c r="A1229" s="44">
        <v>2210109</v>
      </c>
      <c r="B1229" s="45" t="s">
        <v>1106</v>
      </c>
      <c r="C1229" s="54">
        <v>0</v>
      </c>
      <c r="D1229" s="35">
        <f t="shared" si="60"/>
        <v>0</v>
      </c>
      <c r="E1229" s="54">
        <v>0</v>
      </c>
      <c r="F1229" s="35">
        <f t="shared" si="61"/>
        <v>0</v>
      </c>
      <c r="G1229" s="54">
        <v>0</v>
      </c>
      <c r="H1229" s="35">
        <f t="shared" si="62"/>
        <v>0</v>
      </c>
      <c r="I1229" s="54"/>
      <c r="K1229">
        <v>2</v>
      </c>
    </row>
    <row r="1230" spans="1:11" ht="17.45" hidden="1" customHeight="1">
      <c r="A1230" s="44">
        <v>2210199</v>
      </c>
      <c r="B1230" s="45" t="s">
        <v>1107</v>
      </c>
      <c r="C1230" s="54">
        <v>0</v>
      </c>
      <c r="D1230" s="35">
        <f t="shared" si="60"/>
        <v>0</v>
      </c>
      <c r="E1230" s="54">
        <v>0</v>
      </c>
      <c r="F1230" s="35">
        <f t="shared" si="61"/>
        <v>0</v>
      </c>
      <c r="G1230" s="54">
        <v>0</v>
      </c>
      <c r="H1230" s="35">
        <f t="shared" si="62"/>
        <v>0</v>
      </c>
      <c r="I1230" s="54"/>
      <c r="K1230">
        <v>2</v>
      </c>
    </row>
    <row r="1231" spans="1:11" ht="17.45" customHeight="1">
      <c r="A1231" s="47">
        <v>22102</v>
      </c>
      <c r="B1231" s="47" t="s">
        <v>1108</v>
      </c>
      <c r="C1231" s="52">
        <v>7108</v>
      </c>
      <c r="D1231" s="34">
        <f t="shared" si="60"/>
        <v>0</v>
      </c>
      <c r="E1231" s="52">
        <f>E1232+E1235+E1236</f>
        <v>7108</v>
      </c>
      <c r="F1231" s="34">
        <f t="shared" si="61"/>
        <v>0</v>
      </c>
      <c r="G1231" s="52">
        <f>G1232+G1235+G1236</f>
        <v>7108</v>
      </c>
      <c r="H1231" s="34">
        <f t="shared" si="62"/>
        <v>-573</v>
      </c>
      <c r="I1231" s="52">
        <f>I1232+I1235+I1236</f>
        <v>6535</v>
      </c>
    </row>
    <row r="1232" spans="1:11" ht="17.45" customHeight="1">
      <c r="A1232" s="44">
        <v>2210201</v>
      </c>
      <c r="B1232" s="45" t="s">
        <v>1109</v>
      </c>
      <c r="C1232" s="53">
        <v>7108</v>
      </c>
      <c r="D1232" s="35">
        <f t="shared" si="60"/>
        <v>0</v>
      </c>
      <c r="E1232" s="53">
        <f>E1233+E1234</f>
        <v>7108</v>
      </c>
      <c r="F1232" s="35">
        <f t="shared" si="61"/>
        <v>0</v>
      </c>
      <c r="G1232" s="53">
        <f>G1233+G1234</f>
        <v>7108</v>
      </c>
      <c r="H1232" s="35">
        <f t="shared" si="62"/>
        <v>-573</v>
      </c>
      <c r="I1232" s="53">
        <f>I1233+I1234</f>
        <v>6535</v>
      </c>
    </row>
    <row r="1233" spans="1:11" ht="17.45" customHeight="1">
      <c r="A1233" s="44">
        <v>221020101</v>
      </c>
      <c r="B1233" s="45" t="s">
        <v>1110</v>
      </c>
      <c r="C1233" s="53">
        <v>5621</v>
      </c>
      <c r="D1233" s="35">
        <f t="shared" si="60"/>
        <v>0</v>
      </c>
      <c r="E1233" s="53">
        <v>5621</v>
      </c>
      <c r="F1233" s="35">
        <f t="shared" si="61"/>
        <v>0</v>
      </c>
      <c r="G1233" s="53">
        <v>5621</v>
      </c>
      <c r="H1233" s="35">
        <f t="shared" si="62"/>
        <v>-496</v>
      </c>
      <c r="I1233" s="53">
        <v>5125</v>
      </c>
    </row>
    <row r="1234" spans="1:11" ht="17.45" customHeight="1">
      <c r="A1234" s="44">
        <v>221020102</v>
      </c>
      <c r="B1234" s="45" t="s">
        <v>1111</v>
      </c>
      <c r="C1234" s="53">
        <v>1487</v>
      </c>
      <c r="D1234" s="35">
        <f t="shared" si="60"/>
        <v>0</v>
      </c>
      <c r="E1234" s="53">
        <v>1487</v>
      </c>
      <c r="F1234" s="35">
        <f t="shared" si="61"/>
        <v>0</v>
      </c>
      <c r="G1234" s="53">
        <v>1487</v>
      </c>
      <c r="H1234" s="35">
        <f t="shared" si="62"/>
        <v>-77</v>
      </c>
      <c r="I1234" s="53">
        <v>1410</v>
      </c>
    </row>
    <row r="1235" spans="1:11" ht="17.45" hidden="1" customHeight="1">
      <c r="A1235" s="44">
        <v>2210202</v>
      </c>
      <c r="B1235" s="45" t="s">
        <v>1112</v>
      </c>
      <c r="C1235" s="54">
        <v>0</v>
      </c>
      <c r="D1235" s="35">
        <f t="shared" si="60"/>
        <v>0</v>
      </c>
      <c r="E1235" s="54">
        <v>0</v>
      </c>
      <c r="F1235" s="35">
        <f t="shared" si="61"/>
        <v>0</v>
      </c>
      <c r="G1235" s="54">
        <v>0</v>
      </c>
      <c r="H1235" s="35">
        <f t="shared" si="62"/>
        <v>0</v>
      </c>
      <c r="I1235" s="54"/>
      <c r="K1235">
        <v>2</v>
      </c>
    </row>
    <row r="1236" spans="1:11" ht="17.45" hidden="1" customHeight="1">
      <c r="A1236" s="44">
        <v>2210203</v>
      </c>
      <c r="B1236" s="45" t="s">
        <v>1113</v>
      </c>
      <c r="C1236" s="54">
        <v>0</v>
      </c>
      <c r="D1236" s="35">
        <f t="shared" si="60"/>
        <v>0</v>
      </c>
      <c r="E1236" s="54">
        <v>0</v>
      </c>
      <c r="F1236" s="35">
        <f t="shared" si="61"/>
        <v>0</v>
      </c>
      <c r="G1236" s="54">
        <v>0</v>
      </c>
      <c r="H1236" s="35">
        <f t="shared" si="62"/>
        <v>0</v>
      </c>
      <c r="I1236" s="54"/>
      <c r="K1236">
        <v>2</v>
      </c>
    </row>
    <row r="1237" spans="1:11" ht="17.45" customHeight="1">
      <c r="A1237" s="47">
        <v>22103</v>
      </c>
      <c r="B1237" s="47" t="s">
        <v>1114</v>
      </c>
      <c r="C1237" s="52">
        <v>380</v>
      </c>
      <c r="D1237" s="34">
        <f t="shared" si="60"/>
        <v>0</v>
      </c>
      <c r="E1237" s="52">
        <f>SUM(E1238:E1240)</f>
        <v>380</v>
      </c>
      <c r="F1237" s="34">
        <f t="shared" si="61"/>
        <v>0</v>
      </c>
      <c r="G1237" s="52">
        <f>SUM(G1238:G1240)</f>
        <v>380</v>
      </c>
      <c r="H1237" s="34">
        <f t="shared" si="62"/>
        <v>-223</v>
      </c>
      <c r="I1237" s="52">
        <f>SUM(I1238:I1240)</f>
        <v>157</v>
      </c>
    </row>
    <row r="1238" spans="1:11" ht="17.45" hidden="1" customHeight="1">
      <c r="A1238" s="44">
        <v>2210301</v>
      </c>
      <c r="B1238" s="45" t="s">
        <v>1115</v>
      </c>
      <c r="C1238" s="54">
        <v>0</v>
      </c>
      <c r="D1238" s="35">
        <f t="shared" si="60"/>
        <v>0</v>
      </c>
      <c r="E1238" s="54">
        <v>0</v>
      </c>
      <c r="F1238" s="35">
        <f t="shared" si="61"/>
        <v>0</v>
      </c>
      <c r="G1238" s="54">
        <v>0</v>
      </c>
      <c r="H1238" s="35">
        <f t="shared" si="62"/>
        <v>0</v>
      </c>
      <c r="I1238" s="54"/>
      <c r="K1238">
        <v>2</v>
      </c>
    </row>
    <row r="1239" spans="1:11" ht="17.45" customHeight="1">
      <c r="A1239" s="44">
        <v>2210302</v>
      </c>
      <c r="B1239" s="45" t="s">
        <v>1116</v>
      </c>
      <c r="C1239" s="54">
        <v>160</v>
      </c>
      <c r="D1239" s="35">
        <f t="shared" si="60"/>
        <v>0</v>
      </c>
      <c r="E1239" s="54">
        <v>160</v>
      </c>
      <c r="F1239" s="35">
        <f t="shared" si="61"/>
        <v>0</v>
      </c>
      <c r="G1239" s="54">
        <v>160</v>
      </c>
      <c r="H1239" s="35">
        <f t="shared" si="62"/>
        <v>-3</v>
      </c>
      <c r="I1239" s="54">
        <v>157</v>
      </c>
    </row>
    <row r="1240" spans="1:11" ht="17.45" customHeight="1">
      <c r="A1240" s="44">
        <v>2210399</v>
      </c>
      <c r="B1240" s="45" t="s">
        <v>1117</v>
      </c>
      <c r="C1240" s="54">
        <v>220</v>
      </c>
      <c r="D1240" s="35">
        <f t="shared" si="60"/>
        <v>0</v>
      </c>
      <c r="E1240" s="54">
        <v>220</v>
      </c>
      <c r="F1240" s="35">
        <f t="shared" si="61"/>
        <v>0</v>
      </c>
      <c r="G1240" s="54">
        <v>220</v>
      </c>
      <c r="H1240" s="35">
        <f t="shared" si="62"/>
        <v>-220</v>
      </c>
      <c r="I1240" s="35">
        <v>0</v>
      </c>
    </row>
    <row r="1241" spans="1:11" ht="17.45" customHeight="1">
      <c r="A1241" s="47">
        <v>222</v>
      </c>
      <c r="B1241" s="47" t="s">
        <v>1118</v>
      </c>
      <c r="C1241" s="52">
        <v>2158</v>
      </c>
      <c r="D1241" s="34">
        <f t="shared" si="60"/>
        <v>0</v>
      </c>
      <c r="E1241" s="52">
        <f>E1242+E1257+E1271+E1276+E1282</f>
        <v>2158</v>
      </c>
      <c r="F1241" s="34">
        <f t="shared" si="61"/>
        <v>0</v>
      </c>
      <c r="G1241" s="52">
        <f>G1242+G1257+G1271+G1276+G1282</f>
        <v>2158</v>
      </c>
      <c r="H1241" s="34">
        <f t="shared" si="62"/>
        <v>-450</v>
      </c>
      <c r="I1241" s="52">
        <f>I1242+I1257+I1271+I1276+I1282</f>
        <v>1708</v>
      </c>
    </row>
    <row r="1242" spans="1:11" ht="17.45" customHeight="1">
      <c r="A1242" s="47">
        <v>22201</v>
      </c>
      <c r="B1242" s="47" t="s">
        <v>1119</v>
      </c>
      <c r="C1242" s="52">
        <v>36</v>
      </c>
      <c r="D1242" s="34">
        <f t="shared" si="60"/>
        <v>0</v>
      </c>
      <c r="E1242" s="52">
        <f>SUM(E1243:E1256)</f>
        <v>36</v>
      </c>
      <c r="F1242" s="34">
        <f t="shared" si="61"/>
        <v>0</v>
      </c>
      <c r="G1242" s="52">
        <f>SUM(G1243:G1256)</f>
        <v>36</v>
      </c>
      <c r="H1242" s="34">
        <f t="shared" si="62"/>
        <v>-5</v>
      </c>
      <c r="I1242" s="52">
        <f>SUM(I1243:I1256)</f>
        <v>31</v>
      </c>
    </row>
    <row r="1243" spans="1:11" ht="17.45" hidden="1" customHeight="1">
      <c r="A1243" s="44">
        <v>2220101</v>
      </c>
      <c r="B1243" s="45" t="s">
        <v>165</v>
      </c>
      <c r="C1243" s="53">
        <v>0</v>
      </c>
      <c r="D1243" s="35">
        <f t="shared" si="60"/>
        <v>0</v>
      </c>
      <c r="E1243" s="53">
        <v>0</v>
      </c>
      <c r="F1243" s="35">
        <f t="shared" si="61"/>
        <v>0</v>
      </c>
      <c r="G1243" s="53">
        <v>0</v>
      </c>
      <c r="H1243" s="35">
        <f t="shared" si="62"/>
        <v>0</v>
      </c>
      <c r="I1243" s="53"/>
      <c r="K1243">
        <v>2</v>
      </c>
    </row>
    <row r="1244" spans="1:11" ht="17.45" hidden="1" customHeight="1">
      <c r="A1244" s="44">
        <v>2220102</v>
      </c>
      <c r="B1244" s="45" t="s">
        <v>166</v>
      </c>
      <c r="C1244" s="53">
        <v>0</v>
      </c>
      <c r="D1244" s="35">
        <f t="shared" si="60"/>
        <v>0</v>
      </c>
      <c r="E1244" s="53">
        <v>0</v>
      </c>
      <c r="F1244" s="35">
        <f t="shared" si="61"/>
        <v>0</v>
      </c>
      <c r="G1244" s="53">
        <v>0</v>
      </c>
      <c r="H1244" s="35">
        <f t="shared" si="62"/>
        <v>0</v>
      </c>
      <c r="I1244" s="53"/>
      <c r="K1244">
        <v>2</v>
      </c>
    </row>
    <row r="1245" spans="1:11" ht="17.45" hidden="1" customHeight="1">
      <c r="A1245" s="44">
        <v>2220103</v>
      </c>
      <c r="B1245" s="45" t="s">
        <v>167</v>
      </c>
      <c r="C1245" s="53">
        <v>0</v>
      </c>
      <c r="D1245" s="35">
        <f t="shared" si="60"/>
        <v>0</v>
      </c>
      <c r="E1245" s="53">
        <v>0</v>
      </c>
      <c r="F1245" s="35">
        <f t="shared" si="61"/>
        <v>0</v>
      </c>
      <c r="G1245" s="53">
        <v>0</v>
      </c>
      <c r="H1245" s="35">
        <f t="shared" si="62"/>
        <v>0</v>
      </c>
      <c r="I1245" s="53"/>
      <c r="K1245">
        <v>2</v>
      </c>
    </row>
    <row r="1246" spans="1:11" ht="17.45" hidden="1" customHeight="1">
      <c r="A1246" s="44">
        <v>2220104</v>
      </c>
      <c r="B1246" s="45" t="s">
        <v>1120</v>
      </c>
      <c r="C1246" s="53">
        <v>0</v>
      </c>
      <c r="D1246" s="35">
        <f t="shared" si="60"/>
        <v>0</v>
      </c>
      <c r="E1246" s="53">
        <v>0</v>
      </c>
      <c r="F1246" s="35">
        <f t="shared" si="61"/>
        <v>0</v>
      </c>
      <c r="G1246" s="53">
        <v>0</v>
      </c>
      <c r="H1246" s="35">
        <f t="shared" si="62"/>
        <v>0</v>
      </c>
      <c r="I1246" s="53"/>
      <c r="K1246">
        <v>2</v>
      </c>
    </row>
    <row r="1247" spans="1:11" ht="17.45" hidden="1" customHeight="1">
      <c r="A1247" s="44">
        <v>2220105</v>
      </c>
      <c r="B1247" s="45" t="s">
        <v>1121</v>
      </c>
      <c r="C1247" s="53">
        <v>0</v>
      </c>
      <c r="D1247" s="35">
        <f t="shared" si="60"/>
        <v>0</v>
      </c>
      <c r="E1247" s="53">
        <v>0</v>
      </c>
      <c r="F1247" s="35">
        <f t="shared" si="61"/>
        <v>0</v>
      </c>
      <c r="G1247" s="53">
        <v>0</v>
      </c>
      <c r="H1247" s="35">
        <f t="shared" si="62"/>
        <v>0</v>
      </c>
      <c r="I1247" s="53"/>
      <c r="K1247">
        <v>2</v>
      </c>
    </row>
    <row r="1248" spans="1:11" ht="17.45" hidden="1" customHeight="1">
      <c r="A1248" s="44">
        <v>2220106</v>
      </c>
      <c r="B1248" s="45" t="s">
        <v>1122</v>
      </c>
      <c r="C1248" s="53">
        <v>0</v>
      </c>
      <c r="D1248" s="35">
        <f t="shared" si="60"/>
        <v>0</v>
      </c>
      <c r="E1248" s="53">
        <v>0</v>
      </c>
      <c r="F1248" s="35">
        <f t="shared" si="61"/>
        <v>0</v>
      </c>
      <c r="G1248" s="53">
        <v>0</v>
      </c>
      <c r="H1248" s="35">
        <f t="shared" si="62"/>
        <v>0</v>
      </c>
      <c r="I1248" s="53"/>
      <c r="K1248">
        <v>2</v>
      </c>
    </row>
    <row r="1249" spans="1:11" ht="17.45" hidden="1" customHeight="1">
      <c r="A1249" s="44">
        <v>2220107</v>
      </c>
      <c r="B1249" s="45" t="s">
        <v>1123</v>
      </c>
      <c r="C1249" s="53">
        <v>0</v>
      </c>
      <c r="D1249" s="35">
        <f t="shared" si="60"/>
        <v>0</v>
      </c>
      <c r="E1249" s="53">
        <v>0</v>
      </c>
      <c r="F1249" s="35">
        <f t="shared" si="61"/>
        <v>0</v>
      </c>
      <c r="G1249" s="53">
        <v>0</v>
      </c>
      <c r="H1249" s="35">
        <f t="shared" si="62"/>
        <v>0</v>
      </c>
      <c r="I1249" s="53"/>
      <c r="K1249">
        <v>2</v>
      </c>
    </row>
    <row r="1250" spans="1:11" ht="17.45" hidden="1" customHeight="1">
      <c r="A1250" s="44">
        <v>2220112</v>
      </c>
      <c r="B1250" s="45" t="s">
        <v>1124</v>
      </c>
      <c r="C1250" s="53">
        <v>0</v>
      </c>
      <c r="D1250" s="35">
        <f t="shared" si="60"/>
        <v>0</v>
      </c>
      <c r="E1250" s="53">
        <v>0</v>
      </c>
      <c r="F1250" s="35">
        <f t="shared" si="61"/>
        <v>0</v>
      </c>
      <c r="G1250" s="53">
        <v>0</v>
      </c>
      <c r="H1250" s="35">
        <f t="shared" si="62"/>
        <v>0</v>
      </c>
      <c r="I1250" s="53"/>
      <c r="K1250">
        <v>2</v>
      </c>
    </row>
    <row r="1251" spans="1:11" ht="17.45" hidden="1" customHeight="1">
      <c r="A1251" s="44">
        <v>2220113</v>
      </c>
      <c r="B1251" s="45" t="s">
        <v>1125</v>
      </c>
      <c r="C1251" s="53">
        <v>0</v>
      </c>
      <c r="D1251" s="35">
        <f t="shared" si="60"/>
        <v>0</v>
      </c>
      <c r="E1251" s="53">
        <v>0</v>
      </c>
      <c r="F1251" s="35">
        <f t="shared" si="61"/>
        <v>0</v>
      </c>
      <c r="G1251" s="53">
        <v>0</v>
      </c>
      <c r="H1251" s="35">
        <f t="shared" si="62"/>
        <v>0</v>
      </c>
      <c r="I1251" s="53"/>
      <c r="K1251">
        <v>2</v>
      </c>
    </row>
    <row r="1252" spans="1:11" ht="17.45" hidden="1" customHeight="1">
      <c r="A1252" s="44">
        <v>2220114</v>
      </c>
      <c r="B1252" s="45" t="s">
        <v>1126</v>
      </c>
      <c r="C1252" s="53">
        <v>0</v>
      </c>
      <c r="D1252" s="35">
        <f t="shared" si="60"/>
        <v>0</v>
      </c>
      <c r="E1252" s="53">
        <v>0</v>
      </c>
      <c r="F1252" s="35">
        <f t="shared" si="61"/>
        <v>0</v>
      </c>
      <c r="G1252" s="53">
        <v>0</v>
      </c>
      <c r="H1252" s="35">
        <f t="shared" si="62"/>
        <v>0</v>
      </c>
      <c r="I1252" s="53"/>
      <c r="K1252">
        <v>2</v>
      </c>
    </row>
    <row r="1253" spans="1:11" ht="17.45" hidden="1" customHeight="1">
      <c r="A1253" s="44">
        <v>2220115</v>
      </c>
      <c r="B1253" s="45" t="s">
        <v>1127</v>
      </c>
      <c r="C1253" s="53">
        <v>0</v>
      </c>
      <c r="D1253" s="35">
        <f t="shared" si="60"/>
        <v>0</v>
      </c>
      <c r="E1253" s="53">
        <v>0</v>
      </c>
      <c r="F1253" s="35">
        <f t="shared" si="61"/>
        <v>0</v>
      </c>
      <c r="G1253" s="53">
        <v>0</v>
      </c>
      <c r="H1253" s="35">
        <f t="shared" si="62"/>
        <v>0</v>
      </c>
      <c r="I1253" s="53"/>
      <c r="K1253">
        <v>2</v>
      </c>
    </row>
    <row r="1254" spans="1:11" ht="17.45" hidden="1" customHeight="1">
      <c r="A1254" s="44">
        <v>2220118</v>
      </c>
      <c r="B1254" s="45" t="s">
        <v>1128</v>
      </c>
      <c r="C1254" s="53">
        <v>0</v>
      </c>
      <c r="D1254" s="35">
        <f t="shared" si="60"/>
        <v>0</v>
      </c>
      <c r="E1254" s="53">
        <v>0</v>
      </c>
      <c r="F1254" s="35">
        <f t="shared" si="61"/>
        <v>0</v>
      </c>
      <c r="G1254" s="53">
        <v>0</v>
      </c>
      <c r="H1254" s="35">
        <f t="shared" si="62"/>
        <v>0</v>
      </c>
      <c r="I1254" s="53"/>
      <c r="K1254">
        <v>2</v>
      </c>
    </row>
    <row r="1255" spans="1:11" ht="17.45" customHeight="1">
      <c r="A1255" s="44">
        <v>2220150</v>
      </c>
      <c r="B1255" s="45" t="s">
        <v>174</v>
      </c>
      <c r="C1255" s="53">
        <v>36</v>
      </c>
      <c r="D1255" s="35">
        <f t="shared" si="60"/>
        <v>0</v>
      </c>
      <c r="E1255" s="53">
        <v>36</v>
      </c>
      <c r="F1255" s="35">
        <f t="shared" si="61"/>
        <v>0</v>
      </c>
      <c r="G1255" s="53">
        <v>36</v>
      </c>
      <c r="H1255" s="35">
        <f t="shared" si="62"/>
        <v>-5</v>
      </c>
      <c r="I1255" s="53">
        <v>31</v>
      </c>
    </row>
    <row r="1256" spans="1:11" ht="17.45" hidden="1" customHeight="1">
      <c r="A1256" s="44">
        <v>2220199</v>
      </c>
      <c r="B1256" s="45" t="s">
        <v>1129</v>
      </c>
      <c r="C1256" s="53">
        <v>0</v>
      </c>
      <c r="D1256" s="35">
        <f t="shared" si="60"/>
        <v>0</v>
      </c>
      <c r="E1256" s="53">
        <v>0</v>
      </c>
      <c r="F1256" s="35">
        <f t="shared" si="61"/>
        <v>0</v>
      </c>
      <c r="G1256" s="53">
        <v>0</v>
      </c>
      <c r="H1256" s="35">
        <f t="shared" si="62"/>
        <v>0</v>
      </c>
      <c r="I1256" s="53"/>
      <c r="K1256">
        <v>2</v>
      </c>
    </row>
    <row r="1257" spans="1:11" ht="17.45" hidden="1" customHeight="1">
      <c r="A1257" s="44">
        <v>22202</v>
      </c>
      <c r="B1257" s="47" t="s">
        <v>1130</v>
      </c>
      <c r="C1257" s="54">
        <v>0</v>
      </c>
      <c r="D1257" s="35">
        <f t="shared" si="60"/>
        <v>0</v>
      </c>
      <c r="E1257" s="54">
        <v>0</v>
      </c>
      <c r="F1257" s="35">
        <f t="shared" si="61"/>
        <v>0</v>
      </c>
      <c r="G1257" s="54">
        <v>0</v>
      </c>
      <c r="H1257" s="35">
        <f t="shared" si="62"/>
        <v>0</v>
      </c>
      <c r="I1257" s="54"/>
      <c r="K1257">
        <v>2</v>
      </c>
    </row>
    <row r="1258" spans="1:11" ht="17.45" hidden="1" customHeight="1">
      <c r="A1258" s="44">
        <v>2220201</v>
      </c>
      <c r="B1258" s="45" t="s">
        <v>165</v>
      </c>
      <c r="C1258" s="54">
        <v>0</v>
      </c>
      <c r="D1258" s="35">
        <f t="shared" si="60"/>
        <v>0</v>
      </c>
      <c r="E1258" s="54">
        <v>0</v>
      </c>
      <c r="F1258" s="35">
        <f t="shared" si="61"/>
        <v>0</v>
      </c>
      <c r="G1258" s="54">
        <v>0</v>
      </c>
      <c r="H1258" s="35">
        <f t="shared" si="62"/>
        <v>0</v>
      </c>
      <c r="I1258" s="54"/>
      <c r="K1258">
        <v>2</v>
      </c>
    </row>
    <row r="1259" spans="1:11" ht="17.45" hidden="1" customHeight="1">
      <c r="A1259" s="44">
        <v>2220202</v>
      </c>
      <c r="B1259" s="45" t="s">
        <v>166</v>
      </c>
      <c r="C1259" s="54">
        <v>0</v>
      </c>
      <c r="D1259" s="35">
        <f t="shared" si="60"/>
        <v>0</v>
      </c>
      <c r="E1259" s="54">
        <v>0</v>
      </c>
      <c r="F1259" s="35">
        <f t="shared" si="61"/>
        <v>0</v>
      </c>
      <c r="G1259" s="54">
        <v>0</v>
      </c>
      <c r="H1259" s="35">
        <f t="shared" si="62"/>
        <v>0</v>
      </c>
      <c r="I1259" s="54"/>
      <c r="K1259">
        <v>2</v>
      </c>
    </row>
    <row r="1260" spans="1:11" ht="17.45" hidden="1" customHeight="1">
      <c r="A1260" s="44">
        <v>2220203</v>
      </c>
      <c r="B1260" s="45" t="s">
        <v>167</v>
      </c>
      <c r="C1260" s="54">
        <v>0</v>
      </c>
      <c r="D1260" s="35">
        <f t="shared" si="60"/>
        <v>0</v>
      </c>
      <c r="E1260" s="54">
        <v>0</v>
      </c>
      <c r="F1260" s="35">
        <f t="shared" si="61"/>
        <v>0</v>
      </c>
      <c r="G1260" s="54">
        <v>0</v>
      </c>
      <c r="H1260" s="35">
        <f t="shared" si="62"/>
        <v>0</v>
      </c>
      <c r="I1260" s="54"/>
      <c r="K1260">
        <v>2</v>
      </c>
    </row>
    <row r="1261" spans="1:11" ht="17.45" hidden="1" customHeight="1">
      <c r="A1261" s="44">
        <v>2220204</v>
      </c>
      <c r="B1261" s="45" t="s">
        <v>1131</v>
      </c>
      <c r="C1261" s="54">
        <v>0</v>
      </c>
      <c r="D1261" s="35">
        <f t="shared" si="60"/>
        <v>0</v>
      </c>
      <c r="E1261" s="54">
        <v>0</v>
      </c>
      <c r="F1261" s="35">
        <f t="shared" si="61"/>
        <v>0</v>
      </c>
      <c r="G1261" s="54">
        <v>0</v>
      </c>
      <c r="H1261" s="35">
        <f t="shared" si="62"/>
        <v>0</v>
      </c>
      <c r="I1261" s="54"/>
      <c r="K1261">
        <v>2</v>
      </c>
    </row>
    <row r="1262" spans="1:11" ht="17.45" hidden="1" customHeight="1">
      <c r="A1262" s="44">
        <v>2220205</v>
      </c>
      <c r="B1262" s="45" t="s">
        <v>1132</v>
      </c>
      <c r="C1262" s="54">
        <v>0</v>
      </c>
      <c r="D1262" s="35">
        <f t="shared" si="60"/>
        <v>0</v>
      </c>
      <c r="E1262" s="54">
        <v>0</v>
      </c>
      <c r="F1262" s="35">
        <f t="shared" si="61"/>
        <v>0</v>
      </c>
      <c r="G1262" s="54">
        <v>0</v>
      </c>
      <c r="H1262" s="35">
        <f t="shared" si="62"/>
        <v>0</v>
      </c>
      <c r="I1262" s="54"/>
      <c r="K1262">
        <v>2</v>
      </c>
    </row>
    <row r="1263" spans="1:11" ht="17.45" hidden="1" customHeight="1">
      <c r="A1263" s="44">
        <v>2220206</v>
      </c>
      <c r="B1263" s="45" t="s">
        <v>1133</v>
      </c>
      <c r="C1263" s="54">
        <v>0</v>
      </c>
      <c r="D1263" s="35">
        <f t="shared" si="60"/>
        <v>0</v>
      </c>
      <c r="E1263" s="54">
        <v>0</v>
      </c>
      <c r="F1263" s="35">
        <f t="shared" si="61"/>
        <v>0</v>
      </c>
      <c r="G1263" s="54">
        <v>0</v>
      </c>
      <c r="H1263" s="35">
        <f t="shared" si="62"/>
        <v>0</v>
      </c>
      <c r="I1263" s="54"/>
      <c r="K1263">
        <v>2</v>
      </c>
    </row>
    <row r="1264" spans="1:11" ht="17.45" hidden="1" customHeight="1">
      <c r="A1264" s="44">
        <v>2220207</v>
      </c>
      <c r="B1264" s="45" t="s">
        <v>1134</v>
      </c>
      <c r="C1264" s="54">
        <v>0</v>
      </c>
      <c r="D1264" s="35">
        <f t="shared" si="60"/>
        <v>0</v>
      </c>
      <c r="E1264" s="54">
        <v>0</v>
      </c>
      <c r="F1264" s="35">
        <f t="shared" si="61"/>
        <v>0</v>
      </c>
      <c r="G1264" s="54">
        <v>0</v>
      </c>
      <c r="H1264" s="35">
        <f t="shared" si="62"/>
        <v>0</v>
      </c>
      <c r="I1264" s="54"/>
      <c r="K1264">
        <v>2</v>
      </c>
    </row>
    <row r="1265" spans="1:11" ht="17.45" hidden="1" customHeight="1">
      <c r="A1265" s="44">
        <v>2220209</v>
      </c>
      <c r="B1265" s="45" t="s">
        <v>1135</v>
      </c>
      <c r="C1265" s="54">
        <v>0</v>
      </c>
      <c r="D1265" s="35">
        <f t="shared" si="60"/>
        <v>0</v>
      </c>
      <c r="E1265" s="54">
        <v>0</v>
      </c>
      <c r="F1265" s="35">
        <f t="shared" si="61"/>
        <v>0</v>
      </c>
      <c r="G1265" s="54">
        <v>0</v>
      </c>
      <c r="H1265" s="35">
        <f t="shared" si="62"/>
        <v>0</v>
      </c>
      <c r="I1265" s="54"/>
      <c r="K1265">
        <v>2</v>
      </c>
    </row>
    <row r="1266" spans="1:11" ht="17.45" hidden="1" customHeight="1">
      <c r="A1266" s="44">
        <v>2220210</v>
      </c>
      <c r="B1266" s="45" t="s">
        <v>1136</v>
      </c>
      <c r="C1266" s="54">
        <v>0</v>
      </c>
      <c r="D1266" s="35">
        <f t="shared" si="60"/>
        <v>0</v>
      </c>
      <c r="E1266" s="54">
        <v>0</v>
      </c>
      <c r="F1266" s="35">
        <f t="shared" si="61"/>
        <v>0</v>
      </c>
      <c r="G1266" s="54">
        <v>0</v>
      </c>
      <c r="H1266" s="35">
        <f t="shared" si="62"/>
        <v>0</v>
      </c>
      <c r="I1266" s="54"/>
      <c r="K1266">
        <v>2</v>
      </c>
    </row>
    <row r="1267" spans="1:11" ht="17.45" hidden="1" customHeight="1">
      <c r="A1267" s="44">
        <v>2220211</v>
      </c>
      <c r="B1267" s="45" t="s">
        <v>1137</v>
      </c>
      <c r="C1267" s="54">
        <v>0</v>
      </c>
      <c r="D1267" s="35">
        <f t="shared" si="60"/>
        <v>0</v>
      </c>
      <c r="E1267" s="54">
        <v>0</v>
      </c>
      <c r="F1267" s="35">
        <f t="shared" si="61"/>
        <v>0</v>
      </c>
      <c r="G1267" s="54">
        <v>0</v>
      </c>
      <c r="H1267" s="35">
        <f t="shared" si="62"/>
        <v>0</v>
      </c>
      <c r="I1267" s="54"/>
      <c r="K1267">
        <v>2</v>
      </c>
    </row>
    <row r="1268" spans="1:11" ht="17.45" hidden="1" customHeight="1">
      <c r="A1268" s="44">
        <v>2220212</v>
      </c>
      <c r="B1268" s="45" t="s">
        <v>1138</v>
      </c>
      <c r="C1268" s="54">
        <v>0</v>
      </c>
      <c r="D1268" s="35">
        <f t="shared" si="60"/>
        <v>0</v>
      </c>
      <c r="E1268" s="54">
        <v>0</v>
      </c>
      <c r="F1268" s="35">
        <f t="shared" si="61"/>
        <v>0</v>
      </c>
      <c r="G1268" s="54">
        <v>0</v>
      </c>
      <c r="H1268" s="35">
        <f t="shared" si="62"/>
        <v>0</v>
      </c>
      <c r="I1268" s="54"/>
      <c r="K1268">
        <v>2</v>
      </c>
    </row>
    <row r="1269" spans="1:11" ht="17.45" hidden="1" customHeight="1">
      <c r="A1269" s="44">
        <v>2220250</v>
      </c>
      <c r="B1269" s="45" t="s">
        <v>174</v>
      </c>
      <c r="C1269" s="54">
        <v>0</v>
      </c>
      <c r="D1269" s="35">
        <f t="shared" si="60"/>
        <v>0</v>
      </c>
      <c r="E1269" s="54">
        <v>0</v>
      </c>
      <c r="F1269" s="35">
        <f t="shared" si="61"/>
        <v>0</v>
      </c>
      <c r="G1269" s="54">
        <v>0</v>
      </c>
      <c r="H1269" s="35">
        <f t="shared" si="62"/>
        <v>0</v>
      </c>
      <c r="I1269" s="54"/>
      <c r="K1269">
        <v>2</v>
      </c>
    </row>
    <row r="1270" spans="1:11" ht="17.45" hidden="1" customHeight="1">
      <c r="A1270" s="44">
        <v>2220299</v>
      </c>
      <c r="B1270" s="45" t="s">
        <v>1139</v>
      </c>
      <c r="C1270" s="54">
        <v>0</v>
      </c>
      <c r="D1270" s="35">
        <f t="shared" si="60"/>
        <v>0</v>
      </c>
      <c r="E1270" s="54">
        <v>0</v>
      </c>
      <c r="F1270" s="35">
        <f t="shared" si="61"/>
        <v>0</v>
      </c>
      <c r="G1270" s="54">
        <v>0</v>
      </c>
      <c r="H1270" s="35">
        <f t="shared" si="62"/>
        <v>0</v>
      </c>
      <c r="I1270" s="54"/>
      <c r="K1270">
        <v>2</v>
      </c>
    </row>
    <row r="1271" spans="1:11" ht="17.45" hidden="1" customHeight="1">
      <c r="A1271" s="44">
        <v>22203</v>
      </c>
      <c r="B1271" s="47" t="s">
        <v>1140</v>
      </c>
      <c r="C1271" s="54">
        <v>0</v>
      </c>
      <c r="D1271" s="35">
        <f t="shared" si="60"/>
        <v>0</v>
      </c>
      <c r="E1271" s="54">
        <v>0</v>
      </c>
      <c r="F1271" s="35">
        <f t="shared" si="61"/>
        <v>0</v>
      </c>
      <c r="G1271" s="54">
        <v>0</v>
      </c>
      <c r="H1271" s="35">
        <f t="shared" si="62"/>
        <v>0</v>
      </c>
      <c r="I1271" s="54"/>
      <c r="K1271">
        <v>2</v>
      </c>
    </row>
    <row r="1272" spans="1:11" ht="17.45" hidden="1" customHeight="1">
      <c r="A1272" s="44">
        <v>2220301</v>
      </c>
      <c r="B1272" s="45" t="s">
        <v>1141</v>
      </c>
      <c r="C1272" s="54">
        <v>0</v>
      </c>
      <c r="D1272" s="35">
        <f t="shared" si="60"/>
        <v>0</v>
      </c>
      <c r="E1272" s="54">
        <v>0</v>
      </c>
      <c r="F1272" s="35">
        <f t="shared" si="61"/>
        <v>0</v>
      </c>
      <c r="G1272" s="54">
        <v>0</v>
      </c>
      <c r="H1272" s="35">
        <f t="shared" si="62"/>
        <v>0</v>
      </c>
      <c r="I1272" s="54"/>
      <c r="K1272">
        <v>2</v>
      </c>
    </row>
    <row r="1273" spans="1:11" ht="17.45" hidden="1" customHeight="1">
      <c r="A1273" s="44">
        <v>2220303</v>
      </c>
      <c r="B1273" s="45" t="s">
        <v>1142</v>
      </c>
      <c r="C1273" s="54">
        <v>0</v>
      </c>
      <c r="D1273" s="35">
        <f t="shared" si="60"/>
        <v>0</v>
      </c>
      <c r="E1273" s="54">
        <v>0</v>
      </c>
      <c r="F1273" s="35">
        <f t="shared" si="61"/>
        <v>0</v>
      </c>
      <c r="G1273" s="54">
        <v>0</v>
      </c>
      <c r="H1273" s="35">
        <f t="shared" si="62"/>
        <v>0</v>
      </c>
      <c r="I1273" s="54"/>
      <c r="K1273">
        <v>2</v>
      </c>
    </row>
    <row r="1274" spans="1:11" ht="17.45" hidden="1" customHeight="1">
      <c r="A1274" s="44">
        <v>2220304</v>
      </c>
      <c r="B1274" s="45" t="s">
        <v>1143</v>
      </c>
      <c r="C1274" s="54">
        <v>0</v>
      </c>
      <c r="D1274" s="35">
        <f t="shared" si="60"/>
        <v>0</v>
      </c>
      <c r="E1274" s="54">
        <v>0</v>
      </c>
      <c r="F1274" s="35">
        <f t="shared" si="61"/>
        <v>0</v>
      </c>
      <c r="G1274" s="54">
        <v>0</v>
      </c>
      <c r="H1274" s="35">
        <f t="shared" si="62"/>
        <v>0</v>
      </c>
      <c r="I1274" s="54"/>
      <c r="K1274">
        <v>2</v>
      </c>
    </row>
    <row r="1275" spans="1:11" ht="17.45" hidden="1" customHeight="1">
      <c r="A1275" s="44">
        <v>2220399</v>
      </c>
      <c r="B1275" s="45" t="s">
        <v>1144</v>
      </c>
      <c r="C1275" s="54">
        <v>0</v>
      </c>
      <c r="D1275" s="35">
        <f t="shared" si="60"/>
        <v>0</v>
      </c>
      <c r="E1275" s="54">
        <v>0</v>
      </c>
      <c r="F1275" s="35">
        <f t="shared" si="61"/>
        <v>0</v>
      </c>
      <c r="G1275" s="54">
        <v>0</v>
      </c>
      <c r="H1275" s="35">
        <f t="shared" si="62"/>
        <v>0</v>
      </c>
      <c r="I1275" s="54"/>
      <c r="K1275">
        <v>2</v>
      </c>
    </row>
    <row r="1276" spans="1:11" ht="17.45" customHeight="1">
      <c r="A1276" s="47">
        <v>22204</v>
      </c>
      <c r="B1276" s="47" t="s">
        <v>1145</v>
      </c>
      <c r="C1276" s="52">
        <v>2091</v>
      </c>
      <c r="D1276" s="34">
        <f t="shared" si="60"/>
        <v>0</v>
      </c>
      <c r="E1276" s="52">
        <f>SUM(E1277:E1281)</f>
        <v>2091</v>
      </c>
      <c r="F1276" s="34">
        <f t="shared" si="61"/>
        <v>0</v>
      </c>
      <c r="G1276" s="52">
        <f>SUM(G1277:G1281)</f>
        <v>2091</v>
      </c>
      <c r="H1276" s="34">
        <f t="shared" si="62"/>
        <v>-441</v>
      </c>
      <c r="I1276" s="52">
        <f>SUM(I1277:I1281)</f>
        <v>1650</v>
      </c>
    </row>
    <row r="1277" spans="1:11" ht="17.45" customHeight="1">
      <c r="A1277" s="44">
        <v>2220401</v>
      </c>
      <c r="B1277" s="45" t="s">
        <v>1146</v>
      </c>
      <c r="C1277" s="53">
        <v>877</v>
      </c>
      <c r="D1277" s="35">
        <f t="shared" si="60"/>
        <v>0</v>
      </c>
      <c r="E1277" s="53">
        <v>877</v>
      </c>
      <c r="F1277" s="35">
        <f t="shared" si="61"/>
        <v>0</v>
      </c>
      <c r="G1277" s="53">
        <v>877</v>
      </c>
      <c r="H1277" s="35">
        <f t="shared" si="62"/>
        <v>-54</v>
      </c>
      <c r="I1277" s="53">
        <v>823</v>
      </c>
    </row>
    <row r="1278" spans="1:11" ht="17.45" customHeight="1">
      <c r="A1278" s="44">
        <v>2220402</v>
      </c>
      <c r="B1278" s="45" t="s">
        <v>1147</v>
      </c>
      <c r="C1278" s="53">
        <v>788</v>
      </c>
      <c r="D1278" s="35">
        <f t="shared" si="60"/>
        <v>0</v>
      </c>
      <c r="E1278" s="53">
        <v>788</v>
      </c>
      <c r="F1278" s="35">
        <f t="shared" si="61"/>
        <v>0</v>
      </c>
      <c r="G1278" s="53">
        <v>788</v>
      </c>
      <c r="H1278" s="35">
        <f t="shared" si="62"/>
        <v>-262</v>
      </c>
      <c r="I1278" s="53">
        <v>526</v>
      </c>
    </row>
    <row r="1279" spans="1:11" ht="17.45" customHeight="1">
      <c r="A1279" s="44">
        <v>2220403</v>
      </c>
      <c r="B1279" s="45" t="s">
        <v>1148</v>
      </c>
      <c r="C1279" s="53">
        <v>140</v>
      </c>
      <c r="D1279" s="35">
        <f t="shared" si="60"/>
        <v>0</v>
      </c>
      <c r="E1279" s="53">
        <v>140</v>
      </c>
      <c r="F1279" s="35">
        <f t="shared" si="61"/>
        <v>0</v>
      </c>
      <c r="G1279" s="53">
        <v>140</v>
      </c>
      <c r="H1279" s="35">
        <f t="shared" si="62"/>
        <v>-66</v>
      </c>
      <c r="I1279" s="53">
        <v>74</v>
      </c>
    </row>
    <row r="1280" spans="1:11" ht="17.45" hidden="1" customHeight="1">
      <c r="A1280" s="44">
        <v>2220404</v>
      </c>
      <c r="B1280" s="45" t="s">
        <v>1149</v>
      </c>
      <c r="C1280" s="53">
        <v>0</v>
      </c>
      <c r="D1280" s="35">
        <f t="shared" si="60"/>
        <v>0</v>
      </c>
      <c r="E1280" s="53">
        <v>0</v>
      </c>
      <c r="F1280" s="35">
        <f t="shared" si="61"/>
        <v>0</v>
      </c>
      <c r="G1280" s="53">
        <v>0</v>
      </c>
      <c r="H1280" s="35">
        <f t="shared" si="62"/>
        <v>0</v>
      </c>
      <c r="I1280" s="53">
        <v>0</v>
      </c>
      <c r="K1280">
        <v>2</v>
      </c>
    </row>
    <row r="1281" spans="1:11" ht="17.45" customHeight="1">
      <c r="A1281" s="44">
        <v>2220499</v>
      </c>
      <c r="B1281" s="45" t="s">
        <v>1150</v>
      </c>
      <c r="C1281" s="53">
        <v>286</v>
      </c>
      <c r="D1281" s="35">
        <f t="shared" si="60"/>
        <v>0</v>
      </c>
      <c r="E1281" s="53">
        <v>286</v>
      </c>
      <c r="F1281" s="35">
        <f t="shared" si="61"/>
        <v>0</v>
      </c>
      <c r="G1281" s="53">
        <v>286</v>
      </c>
      <c r="H1281" s="35">
        <f t="shared" si="62"/>
        <v>-59</v>
      </c>
      <c r="I1281" s="53">
        <v>227</v>
      </c>
    </row>
    <row r="1282" spans="1:11" ht="17.45" customHeight="1">
      <c r="A1282" s="47">
        <v>22205</v>
      </c>
      <c r="B1282" s="47" t="s">
        <v>1151</v>
      </c>
      <c r="C1282" s="52">
        <v>31</v>
      </c>
      <c r="D1282" s="34">
        <f t="shared" si="60"/>
        <v>0</v>
      </c>
      <c r="E1282" s="52">
        <f>SUM(E1283:E1293)</f>
        <v>31</v>
      </c>
      <c r="F1282" s="34">
        <f t="shared" si="61"/>
        <v>0</v>
      </c>
      <c r="G1282" s="52">
        <f>SUM(G1283:G1293)</f>
        <v>31</v>
      </c>
      <c r="H1282" s="34">
        <f t="shared" si="62"/>
        <v>-4</v>
      </c>
      <c r="I1282" s="52">
        <f>SUM(I1283:I1293)</f>
        <v>27</v>
      </c>
    </row>
    <row r="1283" spans="1:11" ht="17.45" hidden="1" customHeight="1">
      <c r="A1283" s="44">
        <v>2220501</v>
      </c>
      <c r="B1283" s="45" t="s">
        <v>1152</v>
      </c>
      <c r="C1283" s="54">
        <v>0</v>
      </c>
      <c r="D1283" s="35">
        <f t="shared" si="60"/>
        <v>0</v>
      </c>
      <c r="E1283" s="54">
        <v>0</v>
      </c>
      <c r="F1283" s="35">
        <f t="shared" si="61"/>
        <v>0</v>
      </c>
      <c r="G1283" s="54">
        <v>0</v>
      </c>
      <c r="H1283" s="35">
        <f t="shared" si="62"/>
        <v>0</v>
      </c>
      <c r="I1283" s="54"/>
      <c r="K1283">
        <v>2</v>
      </c>
    </row>
    <row r="1284" spans="1:11" ht="17.45" hidden="1" customHeight="1">
      <c r="A1284" s="44">
        <v>2220502</v>
      </c>
      <c r="B1284" s="45" t="s">
        <v>1153</v>
      </c>
      <c r="C1284" s="54">
        <v>0</v>
      </c>
      <c r="D1284" s="35">
        <f t="shared" si="60"/>
        <v>0</v>
      </c>
      <c r="E1284" s="54">
        <v>0</v>
      </c>
      <c r="F1284" s="35">
        <f t="shared" si="61"/>
        <v>0</v>
      </c>
      <c r="G1284" s="54">
        <v>0</v>
      </c>
      <c r="H1284" s="35">
        <f t="shared" si="62"/>
        <v>0</v>
      </c>
      <c r="I1284" s="54"/>
      <c r="K1284">
        <v>2</v>
      </c>
    </row>
    <row r="1285" spans="1:11" ht="17.45" hidden="1" customHeight="1">
      <c r="A1285" s="44">
        <v>2220503</v>
      </c>
      <c r="B1285" s="45" t="s">
        <v>1154</v>
      </c>
      <c r="C1285" s="54">
        <v>0</v>
      </c>
      <c r="D1285" s="35">
        <f t="shared" si="60"/>
        <v>0</v>
      </c>
      <c r="E1285" s="54">
        <v>0</v>
      </c>
      <c r="F1285" s="35">
        <f t="shared" si="61"/>
        <v>0</v>
      </c>
      <c r="G1285" s="54">
        <v>0</v>
      </c>
      <c r="H1285" s="35">
        <f t="shared" si="62"/>
        <v>0</v>
      </c>
      <c r="I1285" s="54"/>
      <c r="K1285">
        <v>2</v>
      </c>
    </row>
    <row r="1286" spans="1:11" ht="17.45" hidden="1" customHeight="1">
      <c r="A1286" s="44">
        <v>2220504</v>
      </c>
      <c r="B1286" s="45" t="s">
        <v>1155</v>
      </c>
      <c r="C1286" s="54">
        <v>0</v>
      </c>
      <c r="D1286" s="35">
        <f t="shared" si="60"/>
        <v>0</v>
      </c>
      <c r="E1286" s="54">
        <v>0</v>
      </c>
      <c r="F1286" s="35">
        <f t="shared" si="61"/>
        <v>0</v>
      </c>
      <c r="G1286" s="54">
        <v>0</v>
      </c>
      <c r="H1286" s="35">
        <f t="shared" si="62"/>
        <v>0</v>
      </c>
      <c r="I1286" s="54"/>
      <c r="K1286">
        <v>2</v>
      </c>
    </row>
    <row r="1287" spans="1:11" ht="17.45" hidden="1" customHeight="1">
      <c r="A1287" s="44">
        <v>2220505</v>
      </c>
      <c r="B1287" s="45" t="s">
        <v>1156</v>
      </c>
      <c r="C1287" s="54">
        <v>0</v>
      </c>
      <c r="D1287" s="35">
        <f t="shared" si="60"/>
        <v>0</v>
      </c>
      <c r="E1287" s="54">
        <v>0</v>
      </c>
      <c r="F1287" s="35">
        <f t="shared" si="61"/>
        <v>0</v>
      </c>
      <c r="G1287" s="54">
        <v>0</v>
      </c>
      <c r="H1287" s="35">
        <f t="shared" si="62"/>
        <v>0</v>
      </c>
      <c r="I1287" s="54"/>
      <c r="K1287">
        <v>2</v>
      </c>
    </row>
    <row r="1288" spans="1:11" ht="17.45" hidden="1" customHeight="1">
      <c r="A1288" s="44">
        <v>2220506</v>
      </c>
      <c r="B1288" s="45" t="s">
        <v>1157</v>
      </c>
      <c r="C1288" s="54">
        <v>0</v>
      </c>
      <c r="D1288" s="35">
        <f t="shared" si="60"/>
        <v>0</v>
      </c>
      <c r="E1288" s="54">
        <v>0</v>
      </c>
      <c r="F1288" s="35">
        <f t="shared" si="61"/>
        <v>0</v>
      </c>
      <c r="G1288" s="54">
        <v>0</v>
      </c>
      <c r="H1288" s="35">
        <f t="shared" si="62"/>
        <v>0</v>
      </c>
      <c r="I1288" s="54"/>
      <c r="K1288">
        <v>2</v>
      </c>
    </row>
    <row r="1289" spans="1:11" ht="17.45" hidden="1" customHeight="1">
      <c r="A1289" s="44">
        <v>2220507</v>
      </c>
      <c r="B1289" s="45" t="s">
        <v>1158</v>
      </c>
      <c r="C1289" s="54">
        <v>0</v>
      </c>
      <c r="D1289" s="35">
        <f t="shared" ref="D1289:D1352" si="63">E1289-C1289</f>
        <v>0</v>
      </c>
      <c r="E1289" s="54">
        <v>0</v>
      </c>
      <c r="F1289" s="35">
        <f t="shared" ref="F1289:F1352" si="64">G1289-E1289</f>
        <v>0</v>
      </c>
      <c r="G1289" s="54">
        <v>0</v>
      </c>
      <c r="H1289" s="35">
        <f t="shared" ref="H1289:H1352" si="65">I1289-G1289</f>
        <v>0</v>
      </c>
      <c r="I1289" s="54"/>
      <c r="K1289">
        <v>2</v>
      </c>
    </row>
    <row r="1290" spans="1:11" ht="17.45" hidden="1" customHeight="1">
      <c r="A1290" s="44">
        <v>2220508</v>
      </c>
      <c r="B1290" s="45" t="s">
        <v>1159</v>
      </c>
      <c r="C1290" s="54">
        <v>0</v>
      </c>
      <c r="D1290" s="35">
        <f t="shared" si="63"/>
        <v>0</v>
      </c>
      <c r="E1290" s="54">
        <v>0</v>
      </c>
      <c r="F1290" s="35">
        <f t="shared" si="64"/>
        <v>0</v>
      </c>
      <c r="G1290" s="54">
        <v>0</v>
      </c>
      <c r="H1290" s="35">
        <f t="shared" si="65"/>
        <v>0</v>
      </c>
      <c r="I1290" s="54"/>
      <c r="K1290">
        <v>2</v>
      </c>
    </row>
    <row r="1291" spans="1:11" ht="17.45" customHeight="1">
      <c r="A1291" s="44">
        <v>2220509</v>
      </c>
      <c r="B1291" s="45" t="s">
        <v>1160</v>
      </c>
      <c r="C1291" s="53">
        <v>31</v>
      </c>
      <c r="D1291" s="35">
        <f t="shared" si="63"/>
        <v>0</v>
      </c>
      <c r="E1291" s="53">
        <v>31</v>
      </c>
      <c r="F1291" s="35">
        <f t="shared" si="64"/>
        <v>0</v>
      </c>
      <c r="G1291" s="53">
        <v>31</v>
      </c>
      <c r="H1291" s="35">
        <f t="shared" si="65"/>
        <v>-4</v>
      </c>
      <c r="I1291" s="53">
        <v>27</v>
      </c>
    </row>
    <row r="1292" spans="1:11" ht="17.45" hidden="1" customHeight="1">
      <c r="A1292" s="44">
        <v>2220510</v>
      </c>
      <c r="B1292" s="45" t="s">
        <v>1161</v>
      </c>
      <c r="C1292" s="54">
        <v>0</v>
      </c>
      <c r="D1292" s="35">
        <f t="shared" si="63"/>
        <v>0</v>
      </c>
      <c r="E1292" s="54">
        <v>0</v>
      </c>
      <c r="F1292" s="35">
        <f t="shared" si="64"/>
        <v>0</v>
      </c>
      <c r="G1292" s="54">
        <v>0</v>
      </c>
      <c r="H1292" s="35">
        <f t="shared" si="65"/>
        <v>0</v>
      </c>
      <c r="I1292" s="54"/>
      <c r="K1292">
        <v>2</v>
      </c>
    </row>
    <row r="1293" spans="1:11" ht="17.45" hidden="1" customHeight="1">
      <c r="A1293" s="44">
        <v>2220599</v>
      </c>
      <c r="B1293" s="45" t="s">
        <v>1162</v>
      </c>
      <c r="C1293" s="54">
        <v>0</v>
      </c>
      <c r="D1293" s="35">
        <f t="shared" si="63"/>
        <v>0</v>
      </c>
      <c r="E1293" s="54">
        <v>0</v>
      </c>
      <c r="F1293" s="35">
        <f t="shared" si="64"/>
        <v>0</v>
      </c>
      <c r="G1293" s="54">
        <v>0</v>
      </c>
      <c r="H1293" s="35">
        <f t="shared" si="65"/>
        <v>0</v>
      </c>
      <c r="I1293" s="54"/>
      <c r="K1293">
        <v>2</v>
      </c>
    </row>
    <row r="1294" spans="1:11" ht="17.45" customHeight="1">
      <c r="A1294" s="47">
        <v>224</v>
      </c>
      <c r="B1294" s="47" t="s">
        <v>1163</v>
      </c>
      <c r="C1294" s="52">
        <v>3548</v>
      </c>
      <c r="D1294" s="34">
        <f t="shared" si="63"/>
        <v>0</v>
      </c>
      <c r="E1294" s="52">
        <f>E1295+E1307+E1313+E1319+E1327+E1340+E1344+E1350</f>
        <v>3548</v>
      </c>
      <c r="F1294" s="34">
        <f t="shared" si="64"/>
        <v>0</v>
      </c>
      <c r="G1294" s="52">
        <f>G1295+G1307+G1313+G1319+G1327+G1340+G1344+G1350</f>
        <v>3548</v>
      </c>
      <c r="H1294" s="34">
        <f t="shared" si="65"/>
        <v>-309</v>
      </c>
      <c r="I1294" s="52">
        <f>I1295+I1307+I1313+I1319+I1327+I1340+I1344+I1350</f>
        <v>3239</v>
      </c>
    </row>
    <row r="1295" spans="1:11" ht="17.45" customHeight="1">
      <c r="A1295" s="47">
        <v>22401</v>
      </c>
      <c r="B1295" s="47" t="s">
        <v>1164</v>
      </c>
      <c r="C1295" s="52">
        <v>1428</v>
      </c>
      <c r="D1295" s="34">
        <f t="shared" si="63"/>
        <v>0</v>
      </c>
      <c r="E1295" s="52">
        <f>SUM(E1296:E1306)</f>
        <v>1428</v>
      </c>
      <c r="F1295" s="34">
        <f t="shared" si="64"/>
        <v>0</v>
      </c>
      <c r="G1295" s="52">
        <f>SUM(G1296:G1306)</f>
        <v>1428</v>
      </c>
      <c r="H1295" s="34">
        <f t="shared" si="65"/>
        <v>-280</v>
      </c>
      <c r="I1295" s="52">
        <f>SUM(I1296:I1306)</f>
        <v>1148</v>
      </c>
    </row>
    <row r="1296" spans="1:11" ht="17.45" customHeight="1">
      <c r="A1296" s="44">
        <v>2240101</v>
      </c>
      <c r="B1296" s="45" t="s">
        <v>165</v>
      </c>
      <c r="C1296" s="53">
        <v>499</v>
      </c>
      <c r="D1296" s="35">
        <f t="shared" si="63"/>
        <v>0</v>
      </c>
      <c r="E1296" s="53">
        <v>499</v>
      </c>
      <c r="F1296" s="35">
        <f t="shared" si="64"/>
        <v>0</v>
      </c>
      <c r="G1296" s="53">
        <v>499</v>
      </c>
      <c r="H1296" s="35">
        <f t="shared" si="65"/>
        <v>21</v>
      </c>
      <c r="I1296" s="53">
        <v>520</v>
      </c>
    </row>
    <row r="1297" spans="1:11" ht="17.45" customHeight="1">
      <c r="A1297" s="44">
        <v>2240102</v>
      </c>
      <c r="B1297" s="45" t="s">
        <v>166</v>
      </c>
      <c r="C1297" s="53">
        <v>43</v>
      </c>
      <c r="D1297" s="35">
        <f t="shared" si="63"/>
        <v>0</v>
      </c>
      <c r="E1297" s="53">
        <v>43</v>
      </c>
      <c r="F1297" s="35">
        <f t="shared" si="64"/>
        <v>0</v>
      </c>
      <c r="G1297" s="53">
        <v>43</v>
      </c>
      <c r="H1297" s="35">
        <f t="shared" si="65"/>
        <v>23</v>
      </c>
      <c r="I1297" s="53">
        <v>66</v>
      </c>
    </row>
    <row r="1298" spans="1:11" ht="17.45" hidden="1" customHeight="1">
      <c r="A1298" s="44">
        <v>2240103</v>
      </c>
      <c r="B1298" s="45" t="s">
        <v>167</v>
      </c>
      <c r="C1298" s="53">
        <v>0</v>
      </c>
      <c r="D1298" s="35">
        <f t="shared" si="63"/>
        <v>0</v>
      </c>
      <c r="E1298" s="53">
        <v>0</v>
      </c>
      <c r="F1298" s="35">
        <f t="shared" si="64"/>
        <v>0</v>
      </c>
      <c r="G1298" s="53">
        <v>0</v>
      </c>
      <c r="H1298" s="35">
        <f t="shared" si="65"/>
        <v>0</v>
      </c>
      <c r="I1298" s="53">
        <v>0</v>
      </c>
      <c r="K1298">
        <v>2</v>
      </c>
    </row>
    <row r="1299" spans="1:11" ht="17.45" hidden="1" customHeight="1">
      <c r="A1299" s="44">
        <v>2240104</v>
      </c>
      <c r="B1299" s="45" t="s">
        <v>1165</v>
      </c>
      <c r="C1299" s="53">
        <v>0</v>
      </c>
      <c r="D1299" s="35">
        <f t="shared" si="63"/>
        <v>0</v>
      </c>
      <c r="E1299" s="53">
        <v>0</v>
      </c>
      <c r="F1299" s="35">
        <f t="shared" si="64"/>
        <v>0</v>
      </c>
      <c r="G1299" s="53">
        <v>0</v>
      </c>
      <c r="H1299" s="35">
        <f t="shared" si="65"/>
        <v>0</v>
      </c>
      <c r="I1299" s="53">
        <v>0</v>
      </c>
      <c r="K1299">
        <v>2</v>
      </c>
    </row>
    <row r="1300" spans="1:11" ht="17.45" hidden="1" customHeight="1">
      <c r="A1300" s="44">
        <v>2240105</v>
      </c>
      <c r="B1300" s="45" t="s">
        <v>1166</v>
      </c>
      <c r="C1300" s="53">
        <v>0</v>
      </c>
      <c r="D1300" s="35">
        <f t="shared" si="63"/>
        <v>0</v>
      </c>
      <c r="E1300" s="53">
        <v>0</v>
      </c>
      <c r="F1300" s="35">
        <f t="shared" si="64"/>
        <v>0</v>
      </c>
      <c r="G1300" s="53">
        <v>0</v>
      </c>
      <c r="H1300" s="35">
        <f t="shared" si="65"/>
        <v>0</v>
      </c>
      <c r="I1300" s="53">
        <v>0</v>
      </c>
      <c r="K1300">
        <v>2</v>
      </c>
    </row>
    <row r="1301" spans="1:11" ht="17.45" customHeight="1">
      <c r="A1301" s="44">
        <v>2240106</v>
      </c>
      <c r="B1301" s="45" t="s">
        <v>1167</v>
      </c>
      <c r="C1301" s="53">
        <v>313</v>
      </c>
      <c r="D1301" s="35">
        <f t="shared" si="63"/>
        <v>0</v>
      </c>
      <c r="E1301" s="53">
        <v>313</v>
      </c>
      <c r="F1301" s="35">
        <f t="shared" si="64"/>
        <v>0</v>
      </c>
      <c r="G1301" s="53">
        <v>313</v>
      </c>
      <c r="H1301" s="35">
        <f t="shared" si="65"/>
        <v>-80</v>
      </c>
      <c r="I1301" s="53">
        <v>233</v>
      </c>
    </row>
    <row r="1302" spans="1:11" ht="17.45" hidden="1" customHeight="1">
      <c r="A1302" s="44">
        <v>2240107</v>
      </c>
      <c r="B1302" s="45" t="s">
        <v>1168</v>
      </c>
      <c r="C1302" s="53">
        <v>0</v>
      </c>
      <c r="D1302" s="35">
        <f t="shared" si="63"/>
        <v>0</v>
      </c>
      <c r="E1302" s="53">
        <v>0</v>
      </c>
      <c r="F1302" s="35">
        <f t="shared" si="64"/>
        <v>0</v>
      </c>
      <c r="G1302" s="53">
        <v>0</v>
      </c>
      <c r="H1302" s="35">
        <f t="shared" si="65"/>
        <v>0</v>
      </c>
      <c r="I1302" s="53">
        <v>0</v>
      </c>
      <c r="K1302">
        <v>2</v>
      </c>
    </row>
    <row r="1303" spans="1:11" ht="17.45" hidden="1" customHeight="1">
      <c r="A1303" s="44">
        <v>2240108</v>
      </c>
      <c r="B1303" s="45" t="s">
        <v>1169</v>
      </c>
      <c r="C1303" s="53">
        <v>0</v>
      </c>
      <c r="D1303" s="35">
        <f t="shared" si="63"/>
        <v>0</v>
      </c>
      <c r="E1303" s="53">
        <v>0</v>
      </c>
      <c r="F1303" s="35">
        <f t="shared" si="64"/>
        <v>0</v>
      </c>
      <c r="G1303" s="53">
        <v>0</v>
      </c>
      <c r="H1303" s="35">
        <f t="shared" si="65"/>
        <v>0</v>
      </c>
      <c r="I1303" s="53">
        <v>0</v>
      </c>
      <c r="K1303">
        <v>2</v>
      </c>
    </row>
    <row r="1304" spans="1:11" ht="17.45" hidden="1" customHeight="1">
      <c r="A1304" s="44">
        <v>2240109</v>
      </c>
      <c r="B1304" s="45" t="s">
        <v>1170</v>
      </c>
      <c r="C1304" s="53">
        <v>0</v>
      </c>
      <c r="D1304" s="35">
        <f t="shared" si="63"/>
        <v>0</v>
      </c>
      <c r="E1304" s="53">
        <v>0</v>
      </c>
      <c r="F1304" s="35">
        <f t="shared" si="64"/>
        <v>0</v>
      </c>
      <c r="G1304" s="53">
        <v>0</v>
      </c>
      <c r="H1304" s="35">
        <f t="shared" si="65"/>
        <v>0</v>
      </c>
      <c r="I1304" s="53">
        <v>0</v>
      </c>
      <c r="K1304">
        <v>2</v>
      </c>
    </row>
    <row r="1305" spans="1:11" ht="17.45" hidden="1" customHeight="1">
      <c r="A1305" s="44">
        <v>2240150</v>
      </c>
      <c r="B1305" s="45" t="s">
        <v>174</v>
      </c>
      <c r="C1305" s="53">
        <v>0</v>
      </c>
      <c r="D1305" s="35">
        <f t="shared" si="63"/>
        <v>0</v>
      </c>
      <c r="E1305" s="53">
        <v>0</v>
      </c>
      <c r="F1305" s="35">
        <f t="shared" si="64"/>
        <v>0</v>
      </c>
      <c r="G1305" s="53">
        <v>0</v>
      </c>
      <c r="H1305" s="35">
        <f t="shared" si="65"/>
        <v>0</v>
      </c>
      <c r="I1305" s="53">
        <v>0</v>
      </c>
      <c r="K1305">
        <v>2</v>
      </c>
    </row>
    <row r="1306" spans="1:11" ht="17.45" customHeight="1">
      <c r="A1306" s="44">
        <v>2240199</v>
      </c>
      <c r="B1306" s="45" t="s">
        <v>1171</v>
      </c>
      <c r="C1306" s="53">
        <v>573</v>
      </c>
      <c r="D1306" s="35">
        <f t="shared" si="63"/>
        <v>0</v>
      </c>
      <c r="E1306" s="53">
        <v>573</v>
      </c>
      <c r="F1306" s="35">
        <f t="shared" si="64"/>
        <v>0</v>
      </c>
      <c r="G1306" s="53">
        <v>573</v>
      </c>
      <c r="H1306" s="35">
        <f t="shared" si="65"/>
        <v>-244</v>
      </c>
      <c r="I1306" s="53">
        <v>329</v>
      </c>
    </row>
    <row r="1307" spans="1:11" ht="17.45" customHeight="1">
      <c r="A1307" s="47">
        <v>22402</v>
      </c>
      <c r="B1307" s="47" t="s">
        <v>1172</v>
      </c>
      <c r="C1307" s="52">
        <v>1696</v>
      </c>
      <c r="D1307" s="34">
        <f t="shared" si="63"/>
        <v>0</v>
      </c>
      <c r="E1307" s="52">
        <f>SUM(E1308:E1312)</f>
        <v>1696</v>
      </c>
      <c r="F1307" s="34">
        <f t="shared" si="64"/>
        <v>0</v>
      </c>
      <c r="G1307" s="52">
        <f>SUM(G1308:G1312)</f>
        <v>1696</v>
      </c>
      <c r="H1307" s="34">
        <f t="shared" si="65"/>
        <v>-33</v>
      </c>
      <c r="I1307" s="52">
        <f>SUM(I1308:I1312)</f>
        <v>1663</v>
      </c>
    </row>
    <row r="1308" spans="1:11" ht="17.45" customHeight="1">
      <c r="A1308" s="44">
        <v>2240201</v>
      </c>
      <c r="B1308" s="45" t="s">
        <v>165</v>
      </c>
      <c r="C1308" s="53">
        <v>593</v>
      </c>
      <c r="D1308" s="35">
        <f t="shared" si="63"/>
        <v>0</v>
      </c>
      <c r="E1308" s="53">
        <v>593</v>
      </c>
      <c r="F1308" s="35">
        <f t="shared" si="64"/>
        <v>0</v>
      </c>
      <c r="G1308" s="53">
        <v>593</v>
      </c>
      <c r="H1308" s="35">
        <f t="shared" si="65"/>
        <v>254</v>
      </c>
      <c r="I1308" s="53">
        <v>847</v>
      </c>
    </row>
    <row r="1309" spans="1:11" ht="17.45" customHeight="1">
      <c r="A1309" s="44">
        <v>2240202</v>
      </c>
      <c r="B1309" s="45" t="s">
        <v>166</v>
      </c>
      <c r="C1309" s="54">
        <v>0</v>
      </c>
      <c r="D1309" s="35">
        <f t="shared" si="63"/>
        <v>0</v>
      </c>
      <c r="E1309" s="54">
        <v>0</v>
      </c>
      <c r="F1309" s="35">
        <f t="shared" si="64"/>
        <v>0</v>
      </c>
      <c r="G1309" s="54">
        <v>0</v>
      </c>
      <c r="H1309" s="35">
        <f t="shared" si="65"/>
        <v>1</v>
      </c>
      <c r="I1309" s="54">
        <v>1</v>
      </c>
    </row>
    <row r="1310" spans="1:11" ht="17.45" hidden="1" customHeight="1">
      <c r="A1310" s="44">
        <v>2240203</v>
      </c>
      <c r="B1310" s="45" t="s">
        <v>167</v>
      </c>
      <c r="C1310" s="54">
        <v>0</v>
      </c>
      <c r="D1310" s="35">
        <f t="shared" si="63"/>
        <v>0</v>
      </c>
      <c r="E1310" s="54">
        <v>0</v>
      </c>
      <c r="F1310" s="35">
        <f t="shared" si="64"/>
        <v>0</v>
      </c>
      <c r="G1310" s="54">
        <v>0</v>
      </c>
      <c r="H1310" s="35">
        <f t="shared" si="65"/>
        <v>0</v>
      </c>
      <c r="I1310" s="54">
        <v>0</v>
      </c>
      <c r="K1310">
        <v>2</v>
      </c>
    </row>
    <row r="1311" spans="1:11" ht="17.45" hidden="1" customHeight="1">
      <c r="A1311" s="44">
        <v>2240204</v>
      </c>
      <c r="B1311" s="45" t="s">
        <v>1173</v>
      </c>
      <c r="C1311" s="54">
        <v>0</v>
      </c>
      <c r="D1311" s="35">
        <f t="shared" si="63"/>
        <v>0</v>
      </c>
      <c r="E1311" s="54">
        <v>0</v>
      </c>
      <c r="F1311" s="35">
        <f t="shared" si="64"/>
        <v>0</v>
      </c>
      <c r="G1311" s="54">
        <v>0</v>
      </c>
      <c r="H1311" s="35">
        <f t="shared" si="65"/>
        <v>0</v>
      </c>
      <c r="I1311" s="54">
        <v>0</v>
      </c>
      <c r="K1311">
        <v>2</v>
      </c>
    </row>
    <row r="1312" spans="1:11" ht="17.45" customHeight="1">
      <c r="A1312" s="44">
        <v>2240299</v>
      </c>
      <c r="B1312" s="45" t="s">
        <v>1174</v>
      </c>
      <c r="C1312" s="53">
        <v>1103</v>
      </c>
      <c r="D1312" s="35">
        <f t="shared" si="63"/>
        <v>0</v>
      </c>
      <c r="E1312" s="53">
        <v>1103</v>
      </c>
      <c r="F1312" s="35">
        <f t="shared" si="64"/>
        <v>0</v>
      </c>
      <c r="G1312" s="53">
        <v>1103</v>
      </c>
      <c r="H1312" s="35">
        <f t="shared" si="65"/>
        <v>-288</v>
      </c>
      <c r="I1312" s="53">
        <v>815</v>
      </c>
    </row>
    <row r="1313" spans="1:11" ht="17.45" customHeight="1">
      <c r="A1313" s="47">
        <v>22403</v>
      </c>
      <c r="B1313" s="47" t="s">
        <v>1175</v>
      </c>
      <c r="C1313" s="55">
        <v>392</v>
      </c>
      <c r="D1313" s="34">
        <f t="shared" si="63"/>
        <v>0</v>
      </c>
      <c r="E1313" s="55">
        <f>SUM(E1314:E1318)</f>
        <v>392</v>
      </c>
      <c r="F1313" s="34">
        <f t="shared" si="64"/>
        <v>0</v>
      </c>
      <c r="G1313" s="55">
        <f>SUM(G1314:G1318)</f>
        <v>392</v>
      </c>
      <c r="H1313" s="34">
        <f t="shared" si="65"/>
        <v>-73</v>
      </c>
      <c r="I1313" s="55">
        <f>SUM(I1314:I1318)</f>
        <v>319</v>
      </c>
    </row>
    <row r="1314" spans="1:11" ht="17.45" hidden="1" customHeight="1">
      <c r="A1314" s="44">
        <v>2240301</v>
      </c>
      <c r="B1314" s="45" t="s">
        <v>165</v>
      </c>
      <c r="C1314" s="54">
        <v>0</v>
      </c>
      <c r="D1314" s="35">
        <f t="shared" si="63"/>
        <v>0</v>
      </c>
      <c r="E1314" s="54">
        <v>0</v>
      </c>
      <c r="F1314" s="35">
        <f t="shared" si="64"/>
        <v>0</v>
      </c>
      <c r="G1314" s="54">
        <v>0</v>
      </c>
      <c r="H1314" s="35">
        <f t="shared" si="65"/>
        <v>0</v>
      </c>
      <c r="I1314" s="54"/>
      <c r="K1314">
        <v>2</v>
      </c>
    </row>
    <row r="1315" spans="1:11" ht="17.45" hidden="1" customHeight="1">
      <c r="A1315" s="44">
        <v>2240302</v>
      </c>
      <c r="B1315" s="45" t="s">
        <v>166</v>
      </c>
      <c r="C1315" s="54">
        <v>0</v>
      </c>
      <c r="D1315" s="35">
        <f t="shared" si="63"/>
        <v>0</v>
      </c>
      <c r="E1315" s="54">
        <v>0</v>
      </c>
      <c r="F1315" s="35">
        <f t="shared" si="64"/>
        <v>0</v>
      </c>
      <c r="G1315" s="54">
        <v>0</v>
      </c>
      <c r="H1315" s="35">
        <f t="shared" si="65"/>
        <v>0</v>
      </c>
      <c r="I1315" s="54"/>
      <c r="K1315">
        <v>2</v>
      </c>
    </row>
    <row r="1316" spans="1:11" ht="17.45" hidden="1" customHeight="1">
      <c r="A1316" s="44">
        <v>2240303</v>
      </c>
      <c r="B1316" s="45" t="s">
        <v>167</v>
      </c>
      <c r="C1316" s="54">
        <v>0</v>
      </c>
      <c r="D1316" s="35">
        <f t="shared" si="63"/>
        <v>0</v>
      </c>
      <c r="E1316" s="54">
        <v>0</v>
      </c>
      <c r="F1316" s="35">
        <f t="shared" si="64"/>
        <v>0</v>
      </c>
      <c r="G1316" s="54">
        <v>0</v>
      </c>
      <c r="H1316" s="35">
        <f t="shared" si="65"/>
        <v>0</v>
      </c>
      <c r="I1316" s="54"/>
      <c r="K1316">
        <v>2</v>
      </c>
    </row>
    <row r="1317" spans="1:11" ht="17.45" hidden="1" customHeight="1">
      <c r="A1317" s="44">
        <v>2240304</v>
      </c>
      <c r="B1317" s="45" t="s">
        <v>1176</v>
      </c>
      <c r="C1317" s="54">
        <v>0</v>
      </c>
      <c r="D1317" s="35">
        <f t="shared" si="63"/>
        <v>0</v>
      </c>
      <c r="E1317" s="54">
        <v>0</v>
      </c>
      <c r="F1317" s="35">
        <f t="shared" si="64"/>
        <v>0</v>
      </c>
      <c r="G1317" s="54">
        <v>0</v>
      </c>
      <c r="H1317" s="35">
        <f t="shared" si="65"/>
        <v>0</v>
      </c>
      <c r="I1317" s="54"/>
      <c r="K1317">
        <v>2</v>
      </c>
    </row>
    <row r="1318" spans="1:11" ht="17.45" customHeight="1">
      <c r="A1318" s="44">
        <v>2240399</v>
      </c>
      <c r="B1318" s="45" t="s">
        <v>1177</v>
      </c>
      <c r="C1318" s="54">
        <v>392</v>
      </c>
      <c r="D1318" s="35">
        <f t="shared" si="63"/>
        <v>0</v>
      </c>
      <c r="E1318" s="54">
        <v>392</v>
      </c>
      <c r="F1318" s="35">
        <f t="shared" si="64"/>
        <v>0</v>
      </c>
      <c r="G1318" s="54">
        <v>392</v>
      </c>
      <c r="H1318" s="35">
        <f t="shared" si="65"/>
        <v>-73</v>
      </c>
      <c r="I1318" s="54">
        <v>319</v>
      </c>
    </row>
    <row r="1319" spans="1:11" ht="17.45" hidden="1" customHeight="1">
      <c r="A1319" s="47">
        <v>22404</v>
      </c>
      <c r="B1319" s="47" t="s">
        <v>1178</v>
      </c>
      <c r="C1319" s="55">
        <v>0</v>
      </c>
      <c r="D1319" s="34">
        <f t="shared" si="63"/>
        <v>0</v>
      </c>
      <c r="E1319" s="55">
        <f>SUM(E1320:E1326)</f>
        <v>0</v>
      </c>
      <c r="F1319" s="34">
        <f t="shared" si="64"/>
        <v>0</v>
      </c>
      <c r="G1319" s="55">
        <f>SUM(G1320:G1326)</f>
        <v>0</v>
      </c>
      <c r="H1319" s="34">
        <f t="shared" si="65"/>
        <v>0</v>
      </c>
      <c r="I1319" s="55">
        <f>SUM(I1320:I1326)</f>
        <v>0</v>
      </c>
      <c r="K1319">
        <v>2</v>
      </c>
    </row>
    <row r="1320" spans="1:11" ht="17.45" hidden="1" customHeight="1">
      <c r="A1320" s="44">
        <v>2240401</v>
      </c>
      <c r="B1320" s="45" t="s">
        <v>165</v>
      </c>
      <c r="C1320" s="54">
        <v>0</v>
      </c>
      <c r="D1320" s="35">
        <f t="shared" si="63"/>
        <v>0</v>
      </c>
      <c r="E1320" s="54">
        <v>0</v>
      </c>
      <c r="F1320" s="35">
        <f t="shared" si="64"/>
        <v>0</v>
      </c>
      <c r="G1320" s="54">
        <v>0</v>
      </c>
      <c r="H1320" s="35">
        <f t="shared" si="65"/>
        <v>0</v>
      </c>
      <c r="I1320" s="54"/>
      <c r="K1320">
        <v>2</v>
      </c>
    </row>
    <row r="1321" spans="1:11" ht="17.45" hidden="1" customHeight="1">
      <c r="A1321" s="44">
        <v>2240402</v>
      </c>
      <c r="B1321" s="45" t="s">
        <v>166</v>
      </c>
      <c r="C1321" s="54">
        <v>0</v>
      </c>
      <c r="D1321" s="35">
        <f t="shared" si="63"/>
        <v>0</v>
      </c>
      <c r="E1321" s="54">
        <v>0</v>
      </c>
      <c r="F1321" s="35">
        <f t="shared" si="64"/>
        <v>0</v>
      </c>
      <c r="G1321" s="54">
        <v>0</v>
      </c>
      <c r="H1321" s="35">
        <f t="shared" si="65"/>
        <v>0</v>
      </c>
      <c r="I1321" s="54"/>
      <c r="K1321">
        <v>2</v>
      </c>
    </row>
    <row r="1322" spans="1:11" ht="17.45" hidden="1" customHeight="1">
      <c r="A1322" s="44">
        <v>2240403</v>
      </c>
      <c r="B1322" s="45" t="s">
        <v>167</v>
      </c>
      <c r="C1322" s="54">
        <v>0</v>
      </c>
      <c r="D1322" s="35">
        <f t="shared" si="63"/>
        <v>0</v>
      </c>
      <c r="E1322" s="54">
        <v>0</v>
      </c>
      <c r="F1322" s="35">
        <f t="shared" si="64"/>
        <v>0</v>
      </c>
      <c r="G1322" s="54">
        <v>0</v>
      </c>
      <c r="H1322" s="35">
        <f t="shared" si="65"/>
        <v>0</v>
      </c>
      <c r="I1322" s="54"/>
      <c r="K1322">
        <v>2</v>
      </c>
    </row>
    <row r="1323" spans="1:11" ht="17.45" hidden="1" customHeight="1">
      <c r="A1323" s="44">
        <v>2240404</v>
      </c>
      <c r="B1323" s="45" t="s">
        <v>1179</v>
      </c>
      <c r="C1323" s="54">
        <v>0</v>
      </c>
      <c r="D1323" s="35">
        <f t="shared" si="63"/>
        <v>0</v>
      </c>
      <c r="E1323" s="54">
        <v>0</v>
      </c>
      <c r="F1323" s="35">
        <f t="shared" si="64"/>
        <v>0</v>
      </c>
      <c r="G1323" s="54">
        <v>0</v>
      </c>
      <c r="H1323" s="35">
        <f t="shared" si="65"/>
        <v>0</v>
      </c>
      <c r="I1323" s="54"/>
      <c r="K1323">
        <v>2</v>
      </c>
    </row>
    <row r="1324" spans="1:11" ht="17.45" hidden="1" customHeight="1">
      <c r="A1324" s="44">
        <v>2240405</v>
      </c>
      <c r="B1324" s="45" t="s">
        <v>1180</v>
      </c>
      <c r="C1324" s="54">
        <v>0</v>
      </c>
      <c r="D1324" s="35">
        <f t="shared" si="63"/>
        <v>0</v>
      </c>
      <c r="E1324" s="54">
        <v>0</v>
      </c>
      <c r="F1324" s="35">
        <f t="shared" si="64"/>
        <v>0</v>
      </c>
      <c r="G1324" s="54">
        <v>0</v>
      </c>
      <c r="H1324" s="35">
        <f t="shared" si="65"/>
        <v>0</v>
      </c>
      <c r="I1324" s="54"/>
      <c r="K1324">
        <v>2</v>
      </c>
    </row>
    <row r="1325" spans="1:11" ht="17.45" hidden="1" customHeight="1">
      <c r="A1325" s="44">
        <v>2240450</v>
      </c>
      <c r="B1325" s="45" t="s">
        <v>174</v>
      </c>
      <c r="C1325" s="54">
        <v>0</v>
      </c>
      <c r="D1325" s="35">
        <f t="shared" si="63"/>
        <v>0</v>
      </c>
      <c r="E1325" s="54">
        <v>0</v>
      </c>
      <c r="F1325" s="35">
        <f t="shared" si="64"/>
        <v>0</v>
      </c>
      <c r="G1325" s="54">
        <v>0</v>
      </c>
      <c r="H1325" s="35">
        <f t="shared" si="65"/>
        <v>0</v>
      </c>
      <c r="I1325" s="54"/>
      <c r="K1325">
        <v>2</v>
      </c>
    </row>
    <row r="1326" spans="1:11" ht="17.45" hidden="1" customHeight="1">
      <c r="A1326" s="44">
        <v>2240499</v>
      </c>
      <c r="B1326" s="45" t="s">
        <v>1181</v>
      </c>
      <c r="C1326" s="54">
        <v>0</v>
      </c>
      <c r="D1326" s="35">
        <f t="shared" si="63"/>
        <v>0</v>
      </c>
      <c r="E1326" s="54">
        <v>0</v>
      </c>
      <c r="F1326" s="35">
        <f t="shared" si="64"/>
        <v>0</v>
      </c>
      <c r="G1326" s="54">
        <v>0</v>
      </c>
      <c r="H1326" s="35">
        <f t="shared" si="65"/>
        <v>0</v>
      </c>
      <c r="I1326" s="54"/>
      <c r="K1326">
        <v>2</v>
      </c>
    </row>
    <row r="1327" spans="1:11" ht="17.45" hidden="1" customHeight="1">
      <c r="A1327" s="47">
        <v>22405</v>
      </c>
      <c r="B1327" s="47" t="s">
        <v>1182</v>
      </c>
      <c r="C1327" s="55">
        <v>0</v>
      </c>
      <c r="D1327" s="34">
        <f t="shared" si="63"/>
        <v>0</v>
      </c>
      <c r="E1327" s="55">
        <f>SUM(E1328:E1339)</f>
        <v>0</v>
      </c>
      <c r="F1327" s="34">
        <f t="shared" si="64"/>
        <v>0</v>
      </c>
      <c r="G1327" s="55">
        <f>SUM(G1328:G1339)</f>
        <v>0</v>
      </c>
      <c r="H1327" s="34">
        <f t="shared" si="65"/>
        <v>0</v>
      </c>
      <c r="I1327" s="55">
        <f>SUM(I1328:I1339)</f>
        <v>0</v>
      </c>
      <c r="K1327">
        <v>2</v>
      </c>
    </row>
    <row r="1328" spans="1:11" ht="17.45" hidden="1" customHeight="1">
      <c r="A1328" s="44">
        <v>2240501</v>
      </c>
      <c r="B1328" s="45" t="s">
        <v>165</v>
      </c>
      <c r="C1328" s="54">
        <v>0</v>
      </c>
      <c r="D1328" s="35">
        <f t="shared" si="63"/>
        <v>0</v>
      </c>
      <c r="E1328" s="54">
        <v>0</v>
      </c>
      <c r="F1328" s="35">
        <f t="shared" si="64"/>
        <v>0</v>
      </c>
      <c r="G1328" s="54">
        <v>0</v>
      </c>
      <c r="H1328" s="35">
        <f t="shared" si="65"/>
        <v>0</v>
      </c>
      <c r="I1328" s="54"/>
      <c r="K1328">
        <v>2</v>
      </c>
    </row>
    <row r="1329" spans="1:11" ht="17.45" hidden="1" customHeight="1">
      <c r="A1329" s="44">
        <v>2240502</v>
      </c>
      <c r="B1329" s="45" t="s">
        <v>166</v>
      </c>
      <c r="C1329" s="54">
        <v>0</v>
      </c>
      <c r="D1329" s="35">
        <f t="shared" si="63"/>
        <v>0</v>
      </c>
      <c r="E1329" s="54">
        <v>0</v>
      </c>
      <c r="F1329" s="35">
        <f t="shared" si="64"/>
        <v>0</v>
      </c>
      <c r="G1329" s="54">
        <v>0</v>
      </c>
      <c r="H1329" s="35">
        <f t="shared" si="65"/>
        <v>0</v>
      </c>
      <c r="I1329" s="54"/>
      <c r="K1329">
        <v>2</v>
      </c>
    </row>
    <row r="1330" spans="1:11" ht="17.45" hidden="1" customHeight="1">
      <c r="A1330" s="44">
        <v>2240503</v>
      </c>
      <c r="B1330" s="45" t="s">
        <v>167</v>
      </c>
      <c r="C1330" s="54">
        <v>0</v>
      </c>
      <c r="D1330" s="35">
        <f t="shared" si="63"/>
        <v>0</v>
      </c>
      <c r="E1330" s="54">
        <v>0</v>
      </c>
      <c r="F1330" s="35">
        <f t="shared" si="64"/>
        <v>0</v>
      </c>
      <c r="G1330" s="54">
        <v>0</v>
      </c>
      <c r="H1330" s="35">
        <f t="shared" si="65"/>
        <v>0</v>
      </c>
      <c r="I1330" s="54"/>
      <c r="K1330">
        <v>2</v>
      </c>
    </row>
    <row r="1331" spans="1:11" ht="17.45" hidden="1" customHeight="1">
      <c r="A1331" s="44">
        <v>2240504</v>
      </c>
      <c r="B1331" s="45" t="s">
        <v>1183</v>
      </c>
      <c r="C1331" s="54">
        <v>0</v>
      </c>
      <c r="D1331" s="35">
        <f t="shared" si="63"/>
        <v>0</v>
      </c>
      <c r="E1331" s="54">
        <v>0</v>
      </c>
      <c r="F1331" s="35">
        <f t="shared" si="64"/>
        <v>0</v>
      </c>
      <c r="G1331" s="54">
        <v>0</v>
      </c>
      <c r="H1331" s="35">
        <f t="shared" si="65"/>
        <v>0</v>
      </c>
      <c r="I1331" s="54"/>
      <c r="K1331">
        <v>2</v>
      </c>
    </row>
    <row r="1332" spans="1:11" ht="17.45" hidden="1" customHeight="1">
      <c r="A1332" s="44">
        <v>2240505</v>
      </c>
      <c r="B1332" s="45" t="s">
        <v>1184</v>
      </c>
      <c r="C1332" s="54">
        <v>0</v>
      </c>
      <c r="D1332" s="35">
        <f t="shared" si="63"/>
        <v>0</v>
      </c>
      <c r="E1332" s="54">
        <v>0</v>
      </c>
      <c r="F1332" s="35">
        <f t="shared" si="64"/>
        <v>0</v>
      </c>
      <c r="G1332" s="54">
        <v>0</v>
      </c>
      <c r="H1332" s="35">
        <f t="shared" si="65"/>
        <v>0</v>
      </c>
      <c r="I1332" s="54"/>
      <c r="K1332">
        <v>2</v>
      </c>
    </row>
    <row r="1333" spans="1:11" ht="17.45" hidden="1" customHeight="1">
      <c r="A1333" s="44">
        <v>2240506</v>
      </c>
      <c r="B1333" s="45" t="s">
        <v>1185</v>
      </c>
      <c r="C1333" s="54">
        <v>0</v>
      </c>
      <c r="D1333" s="35">
        <f t="shared" si="63"/>
        <v>0</v>
      </c>
      <c r="E1333" s="54">
        <v>0</v>
      </c>
      <c r="F1333" s="35">
        <f t="shared" si="64"/>
        <v>0</v>
      </c>
      <c r="G1333" s="54">
        <v>0</v>
      </c>
      <c r="H1333" s="35">
        <f t="shared" si="65"/>
        <v>0</v>
      </c>
      <c r="I1333" s="54"/>
      <c r="K1333">
        <v>2</v>
      </c>
    </row>
    <row r="1334" spans="1:11" ht="17.45" hidden="1" customHeight="1">
      <c r="A1334" s="44">
        <v>2240507</v>
      </c>
      <c r="B1334" s="45" t="s">
        <v>1186</v>
      </c>
      <c r="C1334" s="54">
        <v>0</v>
      </c>
      <c r="D1334" s="35">
        <f t="shared" si="63"/>
        <v>0</v>
      </c>
      <c r="E1334" s="54">
        <v>0</v>
      </c>
      <c r="F1334" s="35">
        <f t="shared" si="64"/>
        <v>0</v>
      </c>
      <c r="G1334" s="54">
        <v>0</v>
      </c>
      <c r="H1334" s="35">
        <f t="shared" si="65"/>
        <v>0</v>
      </c>
      <c r="I1334" s="54"/>
      <c r="K1334">
        <v>2</v>
      </c>
    </row>
    <row r="1335" spans="1:11" ht="17.45" hidden="1" customHeight="1">
      <c r="A1335" s="44">
        <v>2240508</v>
      </c>
      <c r="B1335" s="45" t="s">
        <v>1187</v>
      </c>
      <c r="C1335" s="54">
        <v>0</v>
      </c>
      <c r="D1335" s="35">
        <f t="shared" si="63"/>
        <v>0</v>
      </c>
      <c r="E1335" s="54">
        <v>0</v>
      </c>
      <c r="F1335" s="35">
        <f t="shared" si="64"/>
        <v>0</v>
      </c>
      <c r="G1335" s="54">
        <v>0</v>
      </c>
      <c r="H1335" s="35">
        <f t="shared" si="65"/>
        <v>0</v>
      </c>
      <c r="I1335" s="54"/>
      <c r="K1335">
        <v>2</v>
      </c>
    </row>
    <row r="1336" spans="1:11" ht="17.45" hidden="1" customHeight="1">
      <c r="A1336" s="44">
        <v>2240509</v>
      </c>
      <c r="B1336" s="45" t="s">
        <v>1188</v>
      </c>
      <c r="C1336" s="54">
        <v>0</v>
      </c>
      <c r="D1336" s="35">
        <f t="shared" si="63"/>
        <v>0</v>
      </c>
      <c r="E1336" s="54">
        <v>0</v>
      </c>
      <c r="F1336" s="35">
        <f t="shared" si="64"/>
        <v>0</v>
      </c>
      <c r="G1336" s="54">
        <v>0</v>
      </c>
      <c r="H1336" s="35">
        <f t="shared" si="65"/>
        <v>0</v>
      </c>
      <c r="I1336" s="54"/>
      <c r="K1336">
        <v>2</v>
      </c>
    </row>
    <row r="1337" spans="1:11" ht="17.45" hidden="1" customHeight="1">
      <c r="A1337" s="44">
        <v>2240510</v>
      </c>
      <c r="B1337" s="45" t="s">
        <v>1189</v>
      </c>
      <c r="C1337" s="54">
        <v>0</v>
      </c>
      <c r="D1337" s="35">
        <f t="shared" si="63"/>
        <v>0</v>
      </c>
      <c r="E1337" s="54">
        <v>0</v>
      </c>
      <c r="F1337" s="35">
        <f t="shared" si="64"/>
        <v>0</v>
      </c>
      <c r="G1337" s="54">
        <v>0</v>
      </c>
      <c r="H1337" s="35">
        <f t="shared" si="65"/>
        <v>0</v>
      </c>
      <c r="I1337" s="54"/>
      <c r="K1337">
        <v>2</v>
      </c>
    </row>
    <row r="1338" spans="1:11" ht="17.45" hidden="1" customHeight="1">
      <c r="A1338" s="44">
        <v>2240550</v>
      </c>
      <c r="B1338" s="45" t="s">
        <v>1190</v>
      </c>
      <c r="C1338" s="54">
        <v>0</v>
      </c>
      <c r="D1338" s="35">
        <f t="shared" si="63"/>
        <v>0</v>
      </c>
      <c r="E1338" s="54">
        <v>0</v>
      </c>
      <c r="F1338" s="35">
        <f t="shared" si="64"/>
        <v>0</v>
      </c>
      <c r="G1338" s="54">
        <v>0</v>
      </c>
      <c r="H1338" s="35">
        <f t="shared" si="65"/>
        <v>0</v>
      </c>
      <c r="I1338" s="54"/>
      <c r="K1338">
        <v>2</v>
      </c>
    </row>
    <row r="1339" spans="1:11" ht="17.45" hidden="1" customHeight="1">
      <c r="A1339" s="44">
        <v>2240599</v>
      </c>
      <c r="B1339" s="45" t="s">
        <v>1191</v>
      </c>
      <c r="C1339" s="54">
        <v>0</v>
      </c>
      <c r="D1339" s="35">
        <f t="shared" si="63"/>
        <v>0</v>
      </c>
      <c r="E1339" s="54">
        <v>0</v>
      </c>
      <c r="F1339" s="35">
        <f t="shared" si="64"/>
        <v>0</v>
      </c>
      <c r="G1339" s="54">
        <v>0</v>
      </c>
      <c r="H1339" s="35">
        <f t="shared" si="65"/>
        <v>0</v>
      </c>
      <c r="I1339" s="54"/>
      <c r="K1339">
        <v>2</v>
      </c>
    </row>
    <row r="1340" spans="1:11" ht="17.45" customHeight="1">
      <c r="A1340" s="47">
        <v>22406</v>
      </c>
      <c r="B1340" s="47" t="s">
        <v>1192</v>
      </c>
      <c r="C1340" s="52">
        <v>5</v>
      </c>
      <c r="D1340" s="34">
        <f t="shared" si="63"/>
        <v>0</v>
      </c>
      <c r="E1340" s="52">
        <f>SUM(E1341:E1343)</f>
        <v>5</v>
      </c>
      <c r="F1340" s="34">
        <f t="shared" si="64"/>
        <v>0</v>
      </c>
      <c r="G1340" s="52">
        <f>SUM(G1341:G1343)</f>
        <v>5</v>
      </c>
      <c r="H1340" s="34">
        <f t="shared" si="65"/>
        <v>-5</v>
      </c>
      <c r="I1340" s="34">
        <f>SUM(I1341:I1343)</f>
        <v>0</v>
      </c>
    </row>
    <row r="1341" spans="1:11" ht="17.45" customHeight="1">
      <c r="A1341" s="44">
        <v>2240601</v>
      </c>
      <c r="B1341" s="45" t="s">
        <v>1193</v>
      </c>
      <c r="C1341" s="53">
        <v>5</v>
      </c>
      <c r="D1341" s="35">
        <f t="shared" si="63"/>
        <v>0</v>
      </c>
      <c r="E1341" s="53">
        <v>5</v>
      </c>
      <c r="F1341" s="35">
        <f t="shared" si="64"/>
        <v>0</v>
      </c>
      <c r="G1341" s="53">
        <v>5</v>
      </c>
      <c r="H1341" s="35">
        <f t="shared" si="65"/>
        <v>-5</v>
      </c>
      <c r="I1341" s="53"/>
    </row>
    <row r="1342" spans="1:11" ht="17.45" hidden="1" customHeight="1">
      <c r="A1342" s="44">
        <v>2240602</v>
      </c>
      <c r="B1342" s="45" t="s">
        <v>1194</v>
      </c>
      <c r="C1342" s="54">
        <v>0</v>
      </c>
      <c r="D1342" s="35">
        <f t="shared" si="63"/>
        <v>0</v>
      </c>
      <c r="E1342" s="54">
        <v>0</v>
      </c>
      <c r="F1342" s="35">
        <f t="shared" si="64"/>
        <v>0</v>
      </c>
      <c r="G1342" s="54">
        <v>0</v>
      </c>
      <c r="H1342" s="35">
        <f t="shared" si="65"/>
        <v>0</v>
      </c>
      <c r="I1342" s="54"/>
      <c r="K1342">
        <v>2</v>
      </c>
    </row>
    <row r="1343" spans="1:11" ht="17.45" hidden="1" customHeight="1">
      <c r="A1343" s="44">
        <v>2240699</v>
      </c>
      <c r="B1343" s="45" t="s">
        <v>1195</v>
      </c>
      <c r="C1343" s="54">
        <v>0</v>
      </c>
      <c r="D1343" s="35">
        <f t="shared" si="63"/>
        <v>0</v>
      </c>
      <c r="E1343" s="54">
        <v>0</v>
      </c>
      <c r="F1343" s="35">
        <f t="shared" si="64"/>
        <v>0</v>
      </c>
      <c r="G1343" s="54">
        <v>0</v>
      </c>
      <c r="H1343" s="35">
        <f t="shared" si="65"/>
        <v>0</v>
      </c>
      <c r="I1343" s="54"/>
      <c r="K1343">
        <v>2</v>
      </c>
    </row>
    <row r="1344" spans="1:11" ht="17.45" customHeight="1">
      <c r="A1344" s="47">
        <v>22407</v>
      </c>
      <c r="B1344" s="47" t="s">
        <v>1196</v>
      </c>
      <c r="C1344" s="52">
        <v>27</v>
      </c>
      <c r="D1344" s="34">
        <f t="shared" si="63"/>
        <v>0</v>
      </c>
      <c r="E1344" s="52">
        <f>SUM(E1345:E1349)</f>
        <v>27</v>
      </c>
      <c r="F1344" s="34">
        <f t="shared" si="64"/>
        <v>0</v>
      </c>
      <c r="G1344" s="52">
        <f>SUM(G1345:G1349)</f>
        <v>27</v>
      </c>
      <c r="H1344" s="34">
        <f t="shared" si="65"/>
        <v>-27</v>
      </c>
      <c r="I1344" s="34">
        <f>SUM(I1345:I1349)</f>
        <v>0</v>
      </c>
    </row>
    <row r="1345" spans="1:11" ht="17.45" customHeight="1">
      <c r="A1345" s="44">
        <v>2240701</v>
      </c>
      <c r="B1345" s="45" t="s">
        <v>1197</v>
      </c>
      <c r="C1345" s="53">
        <v>27</v>
      </c>
      <c r="D1345" s="35">
        <f t="shared" si="63"/>
        <v>0</v>
      </c>
      <c r="E1345" s="53">
        <v>27</v>
      </c>
      <c r="F1345" s="35">
        <f t="shared" si="64"/>
        <v>0</v>
      </c>
      <c r="G1345" s="53">
        <v>27</v>
      </c>
      <c r="H1345" s="35">
        <f t="shared" si="65"/>
        <v>-27</v>
      </c>
      <c r="I1345" s="35">
        <v>0</v>
      </c>
    </row>
    <row r="1346" spans="1:11" ht="17.45" hidden="1" customHeight="1">
      <c r="A1346" s="44">
        <v>2240702</v>
      </c>
      <c r="B1346" s="45" t="s">
        <v>1198</v>
      </c>
      <c r="C1346" s="53">
        <v>0</v>
      </c>
      <c r="D1346" s="35">
        <f t="shared" si="63"/>
        <v>0</v>
      </c>
      <c r="E1346" s="53">
        <v>0</v>
      </c>
      <c r="F1346" s="35">
        <f t="shared" si="64"/>
        <v>0</v>
      </c>
      <c r="G1346" s="53">
        <v>0</v>
      </c>
      <c r="H1346" s="35">
        <f t="shared" si="65"/>
        <v>0</v>
      </c>
      <c r="I1346" s="53"/>
      <c r="K1346">
        <v>2</v>
      </c>
    </row>
    <row r="1347" spans="1:11" ht="17.45" hidden="1" customHeight="1">
      <c r="A1347" s="44">
        <v>2240703</v>
      </c>
      <c r="B1347" s="45" t="s">
        <v>1199</v>
      </c>
      <c r="C1347" s="53">
        <v>0</v>
      </c>
      <c r="D1347" s="35">
        <f t="shared" si="63"/>
        <v>0</v>
      </c>
      <c r="E1347" s="53">
        <v>0</v>
      </c>
      <c r="F1347" s="35">
        <f t="shared" si="64"/>
        <v>0</v>
      </c>
      <c r="G1347" s="53">
        <v>0</v>
      </c>
      <c r="H1347" s="35">
        <f t="shared" si="65"/>
        <v>0</v>
      </c>
      <c r="I1347" s="53"/>
      <c r="K1347">
        <v>2</v>
      </c>
    </row>
    <row r="1348" spans="1:11" ht="17.45" hidden="1" customHeight="1">
      <c r="A1348" s="44">
        <v>2240704</v>
      </c>
      <c r="B1348" s="45" t="s">
        <v>1200</v>
      </c>
      <c r="C1348" s="53">
        <v>0</v>
      </c>
      <c r="D1348" s="35">
        <f t="shared" si="63"/>
        <v>0</v>
      </c>
      <c r="E1348" s="53">
        <v>0</v>
      </c>
      <c r="F1348" s="35">
        <f t="shared" si="64"/>
        <v>0</v>
      </c>
      <c r="G1348" s="53">
        <v>0</v>
      </c>
      <c r="H1348" s="35">
        <f t="shared" si="65"/>
        <v>0</v>
      </c>
      <c r="I1348" s="53"/>
      <c r="K1348">
        <v>2</v>
      </c>
    </row>
    <row r="1349" spans="1:11" ht="17.45" hidden="1" customHeight="1">
      <c r="A1349" s="44">
        <v>2240799</v>
      </c>
      <c r="B1349" s="45" t="s">
        <v>1201</v>
      </c>
      <c r="C1349" s="53">
        <v>0</v>
      </c>
      <c r="D1349" s="35">
        <f t="shared" si="63"/>
        <v>0</v>
      </c>
      <c r="E1349" s="53">
        <v>0</v>
      </c>
      <c r="F1349" s="35">
        <f t="shared" si="64"/>
        <v>0</v>
      </c>
      <c r="G1349" s="53">
        <v>0</v>
      </c>
      <c r="H1349" s="35">
        <f t="shared" si="65"/>
        <v>0</v>
      </c>
      <c r="I1349" s="53"/>
      <c r="K1349">
        <v>2</v>
      </c>
    </row>
    <row r="1350" spans="1:11" ht="17.45" customHeight="1">
      <c r="A1350" s="47">
        <v>22499</v>
      </c>
      <c r="B1350" s="47" t="s">
        <v>1202</v>
      </c>
      <c r="C1350" s="34">
        <v>0</v>
      </c>
      <c r="D1350" s="34">
        <f t="shared" si="63"/>
        <v>0</v>
      </c>
      <c r="E1350" s="34">
        <v>0</v>
      </c>
      <c r="F1350" s="34">
        <f t="shared" si="64"/>
        <v>0</v>
      </c>
      <c r="G1350" s="34">
        <v>0</v>
      </c>
      <c r="H1350" s="34">
        <f t="shared" si="65"/>
        <v>109</v>
      </c>
      <c r="I1350" s="55">
        <v>109</v>
      </c>
    </row>
    <row r="1351" spans="1:11" ht="17.45" customHeight="1">
      <c r="A1351" s="47">
        <v>227</v>
      </c>
      <c r="B1351" s="47" t="s">
        <v>1203</v>
      </c>
      <c r="C1351" s="52">
        <v>4800</v>
      </c>
      <c r="D1351" s="34">
        <f t="shared" si="63"/>
        <v>0</v>
      </c>
      <c r="E1351" s="52">
        <v>4800</v>
      </c>
      <c r="F1351" s="34">
        <f t="shared" si="64"/>
        <v>0</v>
      </c>
      <c r="G1351" s="52">
        <v>4800</v>
      </c>
      <c r="H1351" s="34">
        <f t="shared" si="65"/>
        <v>-400</v>
      </c>
      <c r="I1351" s="34">
        <v>4400</v>
      </c>
    </row>
    <row r="1352" spans="1:11" ht="17.45" customHeight="1">
      <c r="A1352" s="47">
        <v>229</v>
      </c>
      <c r="B1352" s="47" t="s">
        <v>329</v>
      </c>
      <c r="C1352" s="52">
        <v>9083</v>
      </c>
      <c r="D1352" s="34">
        <f t="shared" si="63"/>
        <v>0</v>
      </c>
      <c r="E1352" s="52">
        <f>E1353+E1354</f>
        <v>9083</v>
      </c>
      <c r="F1352" s="34">
        <f t="shared" si="64"/>
        <v>0</v>
      </c>
      <c r="G1352" s="52">
        <f>G1353+G1354</f>
        <v>9083</v>
      </c>
      <c r="H1352" s="34">
        <f t="shared" si="65"/>
        <v>-9046</v>
      </c>
      <c r="I1352" s="52">
        <f>I1353+I1354</f>
        <v>37</v>
      </c>
    </row>
    <row r="1353" spans="1:11" ht="17.45" customHeight="1">
      <c r="A1353" s="47">
        <v>22902</v>
      </c>
      <c r="B1353" s="47" t="s">
        <v>1204</v>
      </c>
      <c r="C1353" s="52">
        <v>9061</v>
      </c>
      <c r="D1353" s="34">
        <f t="shared" ref="D1353:D1383" si="66">E1353-C1353</f>
        <v>0</v>
      </c>
      <c r="E1353" s="52">
        <v>9061</v>
      </c>
      <c r="F1353" s="34">
        <f t="shared" ref="F1353:F1383" si="67">G1353-E1353</f>
        <v>0</v>
      </c>
      <c r="G1353" s="52">
        <v>9061</v>
      </c>
      <c r="H1353" s="34">
        <f t="shared" ref="H1353:H1383" si="68">I1353-G1353</f>
        <v>-9061</v>
      </c>
      <c r="I1353" s="34">
        <v>0</v>
      </c>
    </row>
    <row r="1354" spans="1:11" ht="17.45" customHeight="1">
      <c r="A1354" s="47">
        <v>22999</v>
      </c>
      <c r="B1354" s="47" t="s">
        <v>1205</v>
      </c>
      <c r="C1354" s="52">
        <v>22</v>
      </c>
      <c r="D1354" s="34">
        <f t="shared" si="66"/>
        <v>0</v>
      </c>
      <c r="E1354" s="52">
        <f>E1355</f>
        <v>22</v>
      </c>
      <c r="F1354" s="34">
        <f t="shared" si="67"/>
        <v>0</v>
      </c>
      <c r="G1354" s="52">
        <f>G1355</f>
        <v>22</v>
      </c>
      <c r="H1354" s="34">
        <f t="shared" si="68"/>
        <v>15</v>
      </c>
      <c r="I1354" s="52">
        <f>I1355</f>
        <v>37</v>
      </c>
    </row>
    <row r="1355" spans="1:11" ht="17.45" customHeight="1">
      <c r="A1355" s="44">
        <v>2299901</v>
      </c>
      <c r="B1355" s="45" t="s">
        <v>329</v>
      </c>
      <c r="C1355" s="53">
        <v>22</v>
      </c>
      <c r="D1355" s="35">
        <f t="shared" si="66"/>
        <v>0</v>
      </c>
      <c r="E1355" s="53">
        <v>22</v>
      </c>
      <c r="F1355" s="35">
        <f t="shared" si="67"/>
        <v>0</v>
      </c>
      <c r="G1355" s="53">
        <v>22</v>
      </c>
      <c r="H1355" s="35">
        <f t="shared" si="68"/>
        <v>15</v>
      </c>
      <c r="I1355" s="53">
        <v>37</v>
      </c>
    </row>
    <row r="1356" spans="1:11" ht="17.45" customHeight="1">
      <c r="A1356" s="47">
        <v>232</v>
      </c>
      <c r="B1356" s="47" t="s">
        <v>1206</v>
      </c>
      <c r="C1356" s="52">
        <v>6500</v>
      </c>
      <c r="D1356" s="34">
        <f t="shared" si="66"/>
        <v>0</v>
      </c>
      <c r="E1356" s="52">
        <f>E1357+E1358+E1359</f>
        <v>6500</v>
      </c>
      <c r="F1356" s="34">
        <f t="shared" si="67"/>
        <v>0</v>
      </c>
      <c r="G1356" s="52">
        <f>G1357+G1358+G1359</f>
        <v>6500</v>
      </c>
      <c r="H1356" s="34">
        <f t="shared" si="68"/>
        <v>-787</v>
      </c>
      <c r="I1356" s="52">
        <f>I1357+I1358+I1359</f>
        <v>5713</v>
      </c>
    </row>
    <row r="1357" spans="1:11" ht="17.45" hidden="1" customHeight="1">
      <c r="A1357" s="44">
        <v>23201</v>
      </c>
      <c r="B1357" s="47" t="s">
        <v>1207</v>
      </c>
      <c r="C1357" s="54">
        <v>0</v>
      </c>
      <c r="D1357" s="35">
        <f t="shared" si="66"/>
        <v>0</v>
      </c>
      <c r="E1357" s="54">
        <v>0</v>
      </c>
      <c r="F1357" s="35">
        <f t="shared" si="67"/>
        <v>0</v>
      </c>
      <c r="G1357" s="54">
        <v>0</v>
      </c>
      <c r="H1357" s="35">
        <f t="shared" si="68"/>
        <v>0</v>
      </c>
      <c r="I1357" s="54"/>
      <c r="K1357">
        <v>2</v>
      </c>
    </row>
    <row r="1358" spans="1:11" ht="17.45" hidden="1" customHeight="1">
      <c r="A1358" s="44">
        <v>23202</v>
      </c>
      <c r="B1358" s="47" t="s">
        <v>1208</v>
      </c>
      <c r="C1358" s="54">
        <v>0</v>
      </c>
      <c r="D1358" s="35">
        <f t="shared" si="66"/>
        <v>0</v>
      </c>
      <c r="E1358" s="54">
        <v>0</v>
      </c>
      <c r="F1358" s="35">
        <f t="shared" si="67"/>
        <v>0</v>
      </c>
      <c r="G1358" s="54">
        <v>0</v>
      </c>
      <c r="H1358" s="35">
        <f t="shared" si="68"/>
        <v>0</v>
      </c>
      <c r="I1358" s="54"/>
      <c r="K1358">
        <v>2</v>
      </c>
    </row>
    <row r="1359" spans="1:11" ht="17.45" customHeight="1">
      <c r="A1359" s="44">
        <v>23203</v>
      </c>
      <c r="B1359" s="44" t="s">
        <v>1209</v>
      </c>
      <c r="C1359" s="53">
        <v>6500</v>
      </c>
      <c r="D1359" s="56">
        <f t="shared" si="66"/>
        <v>0</v>
      </c>
      <c r="E1359" s="53">
        <f>SUM(E1360:E1363)</f>
        <v>6500</v>
      </c>
      <c r="F1359" s="56">
        <f t="shared" si="67"/>
        <v>0</v>
      </c>
      <c r="G1359" s="53">
        <f>SUM(G1360:G1363)</f>
        <v>6500</v>
      </c>
      <c r="H1359" s="56">
        <f t="shared" si="68"/>
        <v>-787</v>
      </c>
      <c r="I1359" s="53">
        <f>SUM(I1360:I1363)</f>
        <v>5713</v>
      </c>
    </row>
    <row r="1360" spans="1:11" ht="17.45" customHeight="1">
      <c r="A1360" s="44">
        <v>2320301</v>
      </c>
      <c r="B1360" s="45" t="s">
        <v>1210</v>
      </c>
      <c r="C1360" s="53">
        <v>6500</v>
      </c>
      <c r="D1360" s="35">
        <f t="shared" si="66"/>
        <v>0</v>
      </c>
      <c r="E1360" s="53">
        <v>6500</v>
      </c>
      <c r="F1360" s="35">
        <f t="shared" si="67"/>
        <v>0</v>
      </c>
      <c r="G1360" s="53">
        <v>6500</v>
      </c>
      <c r="H1360" s="35">
        <f t="shared" si="68"/>
        <v>-787</v>
      </c>
      <c r="I1360" s="53">
        <v>5713</v>
      </c>
    </row>
    <row r="1361" spans="1:11" ht="17.45" hidden="1" customHeight="1">
      <c r="A1361" s="44">
        <v>2320302</v>
      </c>
      <c r="B1361" s="45" t="s">
        <v>1211</v>
      </c>
      <c r="C1361" s="54">
        <v>0</v>
      </c>
      <c r="D1361" s="35">
        <f t="shared" si="66"/>
        <v>0</v>
      </c>
      <c r="E1361" s="54">
        <v>0</v>
      </c>
      <c r="F1361" s="35">
        <f t="shared" si="67"/>
        <v>0</v>
      </c>
      <c r="G1361" s="54">
        <v>0</v>
      </c>
      <c r="H1361" s="35">
        <f t="shared" si="68"/>
        <v>0</v>
      </c>
      <c r="I1361" s="54"/>
      <c r="K1361">
        <v>2</v>
      </c>
    </row>
    <row r="1362" spans="1:11" ht="17.45" hidden="1" customHeight="1">
      <c r="A1362" s="44">
        <v>2320303</v>
      </c>
      <c r="B1362" s="45" t="s">
        <v>1212</v>
      </c>
      <c r="C1362" s="54">
        <v>0</v>
      </c>
      <c r="D1362" s="35">
        <f t="shared" si="66"/>
        <v>0</v>
      </c>
      <c r="E1362" s="54">
        <v>0</v>
      </c>
      <c r="F1362" s="35">
        <f t="shared" si="67"/>
        <v>0</v>
      </c>
      <c r="G1362" s="54">
        <v>0</v>
      </c>
      <c r="H1362" s="35">
        <f t="shared" si="68"/>
        <v>0</v>
      </c>
      <c r="I1362" s="54"/>
      <c r="K1362">
        <v>2</v>
      </c>
    </row>
    <row r="1363" spans="1:11" ht="17.45" hidden="1" customHeight="1">
      <c r="A1363" s="44">
        <v>2320304</v>
      </c>
      <c r="B1363" s="45" t="s">
        <v>1213</v>
      </c>
      <c r="C1363" s="54">
        <v>0</v>
      </c>
      <c r="D1363" s="35">
        <f t="shared" si="66"/>
        <v>0</v>
      </c>
      <c r="E1363" s="54">
        <v>0</v>
      </c>
      <c r="F1363" s="35">
        <f t="shared" si="67"/>
        <v>0</v>
      </c>
      <c r="G1363" s="54">
        <v>0</v>
      </c>
      <c r="H1363" s="35">
        <f t="shared" si="68"/>
        <v>0</v>
      </c>
      <c r="I1363" s="54"/>
      <c r="K1363">
        <v>2</v>
      </c>
    </row>
    <row r="1364" spans="1:11" ht="17.45" customHeight="1">
      <c r="A1364" s="47">
        <v>233</v>
      </c>
      <c r="B1364" s="47" t="s">
        <v>1214</v>
      </c>
      <c r="C1364" s="52">
        <v>26</v>
      </c>
      <c r="D1364" s="34">
        <f t="shared" si="66"/>
        <v>0</v>
      </c>
      <c r="E1364" s="52">
        <f>SUM(E1365:E1367)</f>
        <v>26</v>
      </c>
      <c r="F1364" s="34">
        <f t="shared" si="67"/>
        <v>0</v>
      </c>
      <c r="G1364" s="52">
        <f>SUM(G1365:G1367)</f>
        <v>26</v>
      </c>
      <c r="H1364" s="34">
        <f t="shared" si="68"/>
        <v>-6</v>
      </c>
      <c r="I1364" s="52">
        <f>SUM(I1365:I1367)</f>
        <v>20</v>
      </c>
    </row>
    <row r="1365" spans="1:11" ht="17.45" hidden="1" customHeight="1">
      <c r="A1365" s="44">
        <v>23301</v>
      </c>
      <c r="B1365" s="44" t="s">
        <v>1215</v>
      </c>
      <c r="C1365" s="54">
        <v>0</v>
      </c>
      <c r="D1365" s="56">
        <f t="shared" si="66"/>
        <v>0</v>
      </c>
      <c r="E1365" s="54">
        <v>0</v>
      </c>
      <c r="F1365" s="56">
        <f t="shared" si="67"/>
        <v>0</v>
      </c>
      <c r="G1365" s="54">
        <v>0</v>
      </c>
      <c r="H1365" s="56">
        <f t="shared" si="68"/>
        <v>0</v>
      </c>
      <c r="I1365" s="54"/>
      <c r="K1365">
        <v>2</v>
      </c>
    </row>
    <row r="1366" spans="1:11" ht="17.45" hidden="1" customHeight="1">
      <c r="A1366" s="44">
        <v>23302</v>
      </c>
      <c r="B1366" s="44" t="s">
        <v>1216</v>
      </c>
      <c r="C1366" s="54">
        <v>0</v>
      </c>
      <c r="D1366" s="56">
        <f t="shared" si="66"/>
        <v>0</v>
      </c>
      <c r="E1366" s="54">
        <v>0</v>
      </c>
      <c r="F1366" s="56">
        <f t="shared" si="67"/>
        <v>0</v>
      </c>
      <c r="G1366" s="54">
        <v>0</v>
      </c>
      <c r="H1366" s="56">
        <f t="shared" si="68"/>
        <v>0</v>
      </c>
      <c r="I1366" s="54"/>
      <c r="K1366">
        <v>2</v>
      </c>
    </row>
    <row r="1367" spans="1:11" ht="17.45" customHeight="1">
      <c r="A1367" s="44">
        <v>23303</v>
      </c>
      <c r="B1367" s="44" t="s">
        <v>1217</v>
      </c>
      <c r="C1367" s="53">
        <v>26</v>
      </c>
      <c r="D1367" s="56">
        <f t="shared" si="66"/>
        <v>0</v>
      </c>
      <c r="E1367" s="53">
        <v>26</v>
      </c>
      <c r="F1367" s="56">
        <f t="shared" si="67"/>
        <v>0</v>
      </c>
      <c r="G1367" s="53">
        <v>26</v>
      </c>
      <c r="H1367" s="56">
        <f t="shared" si="68"/>
        <v>-6</v>
      </c>
      <c r="I1367" s="53">
        <v>20</v>
      </c>
    </row>
    <row r="1368" spans="1:11" ht="17.45" customHeight="1">
      <c r="A1368" s="91" t="s">
        <v>1218</v>
      </c>
      <c r="B1368" s="92"/>
      <c r="C1368" s="52">
        <v>38376</v>
      </c>
      <c r="D1368" s="34">
        <f t="shared" si="66"/>
        <v>0</v>
      </c>
      <c r="E1368" s="52">
        <f>E1369+E1370</f>
        <v>38376</v>
      </c>
      <c r="F1368" s="34">
        <f t="shared" si="67"/>
        <v>0</v>
      </c>
      <c r="G1368" s="52">
        <f>G1369+G1370</f>
        <v>38376</v>
      </c>
      <c r="H1368" s="34">
        <f t="shared" si="68"/>
        <v>246</v>
      </c>
      <c r="I1368" s="52">
        <f>I1369+I1370</f>
        <v>38622</v>
      </c>
    </row>
    <row r="1369" spans="1:11" ht="17.45" customHeight="1">
      <c r="A1369" s="47">
        <v>2300601</v>
      </c>
      <c r="B1369" s="43" t="s">
        <v>1219</v>
      </c>
      <c r="C1369" s="52">
        <v>5005</v>
      </c>
      <c r="D1369" s="34">
        <f t="shared" si="66"/>
        <v>0</v>
      </c>
      <c r="E1369" s="52">
        <v>5005</v>
      </c>
      <c r="F1369" s="34">
        <f t="shared" si="67"/>
        <v>0</v>
      </c>
      <c r="G1369" s="52">
        <v>5005</v>
      </c>
      <c r="H1369" s="34">
        <f t="shared" si="68"/>
        <v>0</v>
      </c>
      <c r="I1369" s="52">
        <v>5005</v>
      </c>
    </row>
    <row r="1370" spans="1:11" ht="17.45" customHeight="1">
      <c r="A1370" s="47">
        <v>2300602</v>
      </c>
      <c r="B1370" s="43" t="s">
        <v>1220</v>
      </c>
      <c r="C1370" s="52">
        <v>33371</v>
      </c>
      <c r="D1370" s="34">
        <f t="shared" si="66"/>
        <v>0</v>
      </c>
      <c r="E1370" s="52">
        <f>SUM(E1371:E1373)</f>
        <v>33371</v>
      </c>
      <c r="F1370" s="34">
        <f t="shared" si="67"/>
        <v>0</v>
      </c>
      <c r="G1370" s="52">
        <f>SUM(G1371:G1373)</f>
        <v>33371</v>
      </c>
      <c r="H1370" s="34">
        <f t="shared" si="68"/>
        <v>246</v>
      </c>
      <c r="I1370" s="52">
        <f>SUM(I1371:I1373)</f>
        <v>33617</v>
      </c>
    </row>
    <row r="1371" spans="1:11" ht="17.45" customHeight="1">
      <c r="A1371" s="44"/>
      <c r="B1371" s="45" t="s">
        <v>1221</v>
      </c>
      <c r="C1371" s="53">
        <v>5620</v>
      </c>
      <c r="D1371" s="35">
        <f t="shared" si="66"/>
        <v>0</v>
      </c>
      <c r="E1371" s="53">
        <v>5620</v>
      </c>
      <c r="F1371" s="35">
        <f t="shared" si="67"/>
        <v>0</v>
      </c>
      <c r="G1371" s="53">
        <v>5620</v>
      </c>
      <c r="H1371" s="35">
        <f t="shared" si="68"/>
        <v>0</v>
      </c>
      <c r="I1371" s="53">
        <v>5620</v>
      </c>
    </row>
    <row r="1372" spans="1:11" ht="17.45" customHeight="1">
      <c r="A1372" s="44"/>
      <c r="B1372" s="45" t="s">
        <v>1222</v>
      </c>
      <c r="C1372" s="53">
        <v>8429</v>
      </c>
      <c r="D1372" s="35">
        <f t="shared" si="66"/>
        <v>0</v>
      </c>
      <c r="E1372" s="53">
        <v>8429</v>
      </c>
      <c r="F1372" s="35">
        <f t="shared" si="67"/>
        <v>0</v>
      </c>
      <c r="G1372" s="53">
        <v>8429</v>
      </c>
      <c r="H1372" s="35">
        <f t="shared" si="68"/>
        <v>0</v>
      </c>
      <c r="I1372" s="53">
        <v>8429</v>
      </c>
    </row>
    <row r="1373" spans="1:11" ht="17.45" customHeight="1">
      <c r="A1373" s="44"/>
      <c r="B1373" s="45" t="s">
        <v>1223</v>
      </c>
      <c r="C1373" s="53">
        <v>19322</v>
      </c>
      <c r="D1373" s="35">
        <f t="shared" si="66"/>
        <v>0</v>
      </c>
      <c r="E1373" s="53">
        <v>19322</v>
      </c>
      <c r="F1373" s="35">
        <f t="shared" si="67"/>
        <v>0</v>
      </c>
      <c r="G1373" s="53">
        <v>19322</v>
      </c>
      <c r="H1373" s="35">
        <f t="shared" si="68"/>
        <v>246</v>
      </c>
      <c r="I1373" s="53">
        <v>19568</v>
      </c>
    </row>
    <row r="1374" spans="1:11" ht="17.45" customHeight="1">
      <c r="A1374" s="91" t="s">
        <v>1224</v>
      </c>
      <c r="B1374" s="92"/>
      <c r="C1374" s="52">
        <v>37162</v>
      </c>
      <c r="D1374" s="34">
        <f t="shared" si="66"/>
        <v>0</v>
      </c>
      <c r="E1374" s="52">
        <f>SUM(E1375:E1376)</f>
        <v>37162</v>
      </c>
      <c r="F1374" s="34">
        <f t="shared" si="67"/>
        <v>0</v>
      </c>
      <c r="G1374" s="52">
        <f>SUM(G1375:G1376)</f>
        <v>37162</v>
      </c>
      <c r="H1374" s="34">
        <f t="shared" si="68"/>
        <v>-3083</v>
      </c>
      <c r="I1374" s="52">
        <f>SUM(I1375:I1376)</f>
        <v>34079</v>
      </c>
    </row>
    <row r="1375" spans="1:11" ht="17.45" customHeight="1">
      <c r="A1375" s="46">
        <v>2300201</v>
      </c>
      <c r="B1375" s="45" t="s">
        <v>1225</v>
      </c>
      <c r="C1375" s="53">
        <v>1583</v>
      </c>
      <c r="D1375" s="35">
        <f t="shared" si="66"/>
        <v>0</v>
      </c>
      <c r="E1375" s="53">
        <v>1583</v>
      </c>
      <c r="F1375" s="35">
        <f t="shared" si="67"/>
        <v>0</v>
      </c>
      <c r="G1375" s="53">
        <v>1583</v>
      </c>
      <c r="H1375" s="35">
        <f t="shared" si="68"/>
        <v>0</v>
      </c>
      <c r="I1375" s="53">
        <v>1583</v>
      </c>
    </row>
    <row r="1376" spans="1:11" ht="17.45" customHeight="1">
      <c r="A1376" s="46">
        <v>2300299</v>
      </c>
      <c r="B1376" s="45" t="s">
        <v>1226</v>
      </c>
      <c r="C1376" s="53">
        <v>35579</v>
      </c>
      <c r="D1376" s="35">
        <f t="shared" si="66"/>
        <v>0</v>
      </c>
      <c r="E1376" s="53">
        <v>35579</v>
      </c>
      <c r="F1376" s="35">
        <f t="shared" si="67"/>
        <v>0</v>
      </c>
      <c r="G1376" s="53">
        <v>35579</v>
      </c>
      <c r="H1376" s="35">
        <f t="shared" si="68"/>
        <v>-3083</v>
      </c>
      <c r="I1376" s="53">
        <f>14741+4500+1694+11561</f>
        <v>32496</v>
      </c>
    </row>
    <row r="1377" spans="1:9" ht="17.45" customHeight="1">
      <c r="A1377" s="91" t="s">
        <v>1227</v>
      </c>
      <c r="B1377" s="92"/>
      <c r="C1377" s="52">
        <v>23325</v>
      </c>
      <c r="D1377" s="34">
        <f t="shared" si="66"/>
        <v>0</v>
      </c>
      <c r="E1377" s="52">
        <f>E1378</f>
        <v>23325</v>
      </c>
      <c r="F1377" s="34">
        <f t="shared" si="67"/>
        <v>0</v>
      </c>
      <c r="G1377" s="52">
        <f>G1378</f>
        <v>23325</v>
      </c>
      <c r="H1377" s="34">
        <f t="shared" si="68"/>
        <v>0</v>
      </c>
      <c r="I1377" s="52">
        <f>I1378</f>
        <v>23325</v>
      </c>
    </row>
    <row r="1378" spans="1:9" ht="17.45" customHeight="1">
      <c r="A1378" s="44">
        <v>23103</v>
      </c>
      <c r="B1378" s="44" t="s">
        <v>1228</v>
      </c>
      <c r="C1378" s="53">
        <v>23325</v>
      </c>
      <c r="D1378" s="35">
        <f t="shared" si="66"/>
        <v>0</v>
      </c>
      <c r="E1378" s="53">
        <f>E1379</f>
        <v>23325</v>
      </c>
      <c r="F1378" s="35">
        <f t="shared" si="67"/>
        <v>0</v>
      </c>
      <c r="G1378" s="53">
        <f>G1379</f>
        <v>23325</v>
      </c>
      <c r="H1378" s="35">
        <f t="shared" si="68"/>
        <v>0</v>
      </c>
      <c r="I1378" s="53">
        <f>I1379</f>
        <v>23325</v>
      </c>
    </row>
    <row r="1379" spans="1:9" ht="17.45" customHeight="1">
      <c r="A1379" s="44">
        <v>2310301</v>
      </c>
      <c r="B1379" s="45" t="s">
        <v>155</v>
      </c>
      <c r="C1379" s="53">
        <v>23325</v>
      </c>
      <c r="D1379" s="35">
        <f t="shared" si="66"/>
        <v>0</v>
      </c>
      <c r="E1379" s="53">
        <v>23325</v>
      </c>
      <c r="F1379" s="35">
        <f t="shared" si="67"/>
        <v>0</v>
      </c>
      <c r="G1379" s="53">
        <v>23325</v>
      </c>
      <c r="H1379" s="35">
        <f t="shared" si="68"/>
        <v>0</v>
      </c>
      <c r="I1379" s="53">
        <v>23325</v>
      </c>
    </row>
    <row r="1380" spans="1:9" ht="17.45" customHeight="1">
      <c r="A1380" s="91" t="s">
        <v>1233</v>
      </c>
      <c r="B1380" s="92"/>
      <c r="C1380" s="34">
        <v>0</v>
      </c>
      <c r="D1380" s="34">
        <f t="shared" si="66"/>
        <v>0</v>
      </c>
      <c r="E1380" s="34">
        <f>E1381</f>
        <v>0</v>
      </c>
      <c r="F1380" s="34">
        <f t="shared" si="67"/>
        <v>0</v>
      </c>
      <c r="G1380" s="34">
        <f>G1381</f>
        <v>0</v>
      </c>
      <c r="H1380" s="34">
        <f t="shared" si="68"/>
        <v>14562</v>
      </c>
      <c r="I1380" s="34">
        <f>I1381</f>
        <v>14562</v>
      </c>
    </row>
    <row r="1381" spans="1:9" ht="17.45" customHeight="1">
      <c r="A1381" s="44">
        <v>23009</v>
      </c>
      <c r="B1381" s="49" t="s">
        <v>1229</v>
      </c>
      <c r="C1381" s="56">
        <v>0</v>
      </c>
      <c r="D1381" s="56">
        <f t="shared" si="66"/>
        <v>0</v>
      </c>
      <c r="E1381" s="56">
        <f>E1383-E7-E1368-E1374-E1377</f>
        <v>0</v>
      </c>
      <c r="F1381" s="56">
        <f t="shared" si="67"/>
        <v>0</v>
      </c>
      <c r="G1381" s="56">
        <f>G1383-G7-G1368-G1374-G1377</f>
        <v>0</v>
      </c>
      <c r="H1381" s="56">
        <f t="shared" si="68"/>
        <v>14562</v>
      </c>
      <c r="I1381" s="56">
        <f>I1383-I7-I1368-I1374-I1377</f>
        <v>14562</v>
      </c>
    </row>
    <row r="1382" spans="1:9" ht="17.45" customHeight="1">
      <c r="A1382" s="91" t="s">
        <v>1230</v>
      </c>
      <c r="B1382" s="92"/>
      <c r="C1382" s="34">
        <v>0</v>
      </c>
      <c r="D1382" s="34">
        <f t="shared" si="66"/>
        <v>0</v>
      </c>
      <c r="E1382" s="34">
        <v>0</v>
      </c>
      <c r="F1382" s="34">
        <f t="shared" si="67"/>
        <v>0</v>
      </c>
      <c r="G1382" s="34">
        <v>0</v>
      </c>
      <c r="H1382" s="34">
        <f t="shared" si="68"/>
        <v>0</v>
      </c>
      <c r="I1382" s="35">
        <v>0</v>
      </c>
    </row>
    <row r="1383" spans="1:9" ht="17.45" customHeight="1">
      <c r="A1383" s="99" t="s">
        <v>1231</v>
      </c>
      <c r="B1383" s="99"/>
      <c r="C1383" s="52">
        <f>本级一般公共预算收入!C72</f>
        <v>434764</v>
      </c>
      <c r="D1383" s="34">
        <f t="shared" si="66"/>
        <v>0</v>
      </c>
      <c r="E1383" s="52">
        <f>本级一般公共预算收入!E72</f>
        <v>434764</v>
      </c>
      <c r="F1383" s="34">
        <f t="shared" si="67"/>
        <v>1633</v>
      </c>
      <c r="G1383" s="52">
        <f>本级一般公共预算收入!G72</f>
        <v>436397</v>
      </c>
      <c r="H1383" s="34">
        <f t="shared" si="68"/>
        <v>-40187</v>
      </c>
      <c r="I1383" s="52">
        <f>本级一般公共预算收入!I72</f>
        <v>396210</v>
      </c>
    </row>
  </sheetData>
  <mergeCells count="15">
    <mergeCell ref="D5:E5"/>
    <mergeCell ref="A2:I2"/>
    <mergeCell ref="A3:I3"/>
    <mergeCell ref="H5:I5"/>
    <mergeCell ref="F5:G5"/>
    <mergeCell ref="A1383:B1383"/>
    <mergeCell ref="A5:A6"/>
    <mergeCell ref="B5:B6"/>
    <mergeCell ref="C5:C6"/>
    <mergeCell ref="A7:B7"/>
    <mergeCell ref="A1368:B1368"/>
    <mergeCell ref="A1374:B1374"/>
    <mergeCell ref="A1377:B1377"/>
    <mergeCell ref="A1380:B1380"/>
    <mergeCell ref="A1382:B1382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81" fitToHeight="0" orientation="portrait" verticalDpi="0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topLeftCell="A62" workbookViewId="0">
      <selection activeCell="I89" sqref="I89"/>
    </sheetView>
  </sheetViews>
  <sheetFormatPr defaultRowHeight="13.5"/>
  <cols>
    <col min="1" max="1" width="10.25" bestFit="1" customWidth="1"/>
    <col min="2" max="2" width="32.875" customWidth="1"/>
    <col min="3" max="5" width="9.875" customWidth="1"/>
    <col min="6" max="6" width="11.125" customWidth="1"/>
    <col min="7" max="7" width="9.875" customWidth="1"/>
    <col min="8" max="8" width="11" customWidth="1"/>
    <col min="9" max="9" width="10" customWidth="1"/>
  </cols>
  <sheetData>
    <row r="1" spans="1:9" ht="14.25">
      <c r="A1" s="1" t="s">
        <v>1275</v>
      </c>
    </row>
    <row r="2" spans="1:9" ht="32.25" customHeight="1">
      <c r="A2" s="96" t="s">
        <v>78</v>
      </c>
      <c r="B2" s="96"/>
      <c r="C2" s="96"/>
      <c r="D2" s="96"/>
      <c r="E2" s="96"/>
      <c r="F2" s="96"/>
      <c r="G2" s="96"/>
      <c r="H2" s="96"/>
      <c r="I2" s="96"/>
    </row>
    <row r="3" spans="1:9" ht="18.75" customHeight="1">
      <c r="A3" s="111" t="s">
        <v>79</v>
      </c>
      <c r="B3" s="111"/>
      <c r="C3" s="111"/>
      <c r="D3" s="111"/>
      <c r="E3" s="111"/>
      <c r="F3" s="111"/>
      <c r="G3" s="111"/>
      <c r="H3" s="111"/>
      <c r="I3" s="111"/>
    </row>
    <row r="4" spans="1:9" ht="18.75" customHeight="1">
      <c r="E4" s="12"/>
      <c r="G4" s="12"/>
      <c r="I4" s="12" t="s">
        <v>80</v>
      </c>
    </row>
    <row r="5" spans="1:9" ht="30.75" customHeight="1">
      <c r="A5" s="106" t="s">
        <v>81</v>
      </c>
      <c r="B5" s="106" t="s">
        <v>82</v>
      </c>
      <c r="C5" s="108" t="s">
        <v>77</v>
      </c>
      <c r="D5" s="97" t="s">
        <v>72</v>
      </c>
      <c r="E5" s="98"/>
      <c r="F5" s="97" t="s">
        <v>73</v>
      </c>
      <c r="G5" s="98"/>
      <c r="H5" s="97" t="s">
        <v>1234</v>
      </c>
      <c r="I5" s="98"/>
    </row>
    <row r="6" spans="1:9" ht="30.75" customHeight="1">
      <c r="A6" s="107"/>
      <c r="B6" s="107"/>
      <c r="C6" s="109"/>
      <c r="D6" s="13" t="s">
        <v>74</v>
      </c>
      <c r="E6" s="13" t="s">
        <v>76</v>
      </c>
      <c r="F6" s="13" t="s">
        <v>74</v>
      </c>
      <c r="G6" s="13" t="s">
        <v>76</v>
      </c>
      <c r="H6" s="13" t="s">
        <v>74</v>
      </c>
      <c r="I6" s="13" t="s">
        <v>76</v>
      </c>
    </row>
    <row r="7" spans="1:9" ht="17.25" customHeight="1">
      <c r="A7" s="89" t="s">
        <v>84</v>
      </c>
      <c r="B7" s="90"/>
      <c r="C7" s="36">
        <v>335901</v>
      </c>
      <c r="D7" s="34">
        <f>E7-C7</f>
        <v>0</v>
      </c>
      <c r="E7" s="36">
        <f>E8+E13+E24+E32+E39+E43+E46+E50+E53+E59+E62+E67+E70</f>
        <v>335901</v>
      </c>
      <c r="F7" s="34">
        <f>G7-E7</f>
        <v>1633</v>
      </c>
      <c r="G7" s="36">
        <f>G8+G13+G24+G32+G39+G43+G46+G50+G53+G59+G62+G67+G70</f>
        <v>337534</v>
      </c>
      <c r="H7" s="34">
        <f>I7-G7</f>
        <v>-51912</v>
      </c>
      <c r="I7" s="36">
        <f>I8+I13+I24+I32+I39+I43+I46+I50+I53+I59+I62+I67+I70</f>
        <v>285622</v>
      </c>
    </row>
    <row r="8" spans="1:9" ht="17.25" customHeight="1">
      <c r="A8" s="37">
        <v>501</v>
      </c>
      <c r="B8" s="37" t="s">
        <v>85</v>
      </c>
      <c r="C8" s="31">
        <v>72601</v>
      </c>
      <c r="D8" s="34">
        <f t="shared" ref="D8:D71" si="0">E8-C8</f>
        <v>0</v>
      </c>
      <c r="E8" s="31">
        <f>SUM(E9:E12)</f>
        <v>72601</v>
      </c>
      <c r="F8" s="34">
        <f t="shared" ref="F8:F71" si="1">G8-E8</f>
        <v>0</v>
      </c>
      <c r="G8" s="31">
        <f>SUM(G9:G12)</f>
        <v>72601</v>
      </c>
      <c r="H8" s="34">
        <f t="shared" ref="H8:H71" si="2">I8-G8</f>
        <v>-3764</v>
      </c>
      <c r="I8" s="31">
        <f>SUM(I9:I12)</f>
        <v>68837</v>
      </c>
    </row>
    <row r="9" spans="1:9" ht="17.25" customHeight="1">
      <c r="A9" s="38">
        <v>50101</v>
      </c>
      <c r="B9" s="39" t="s">
        <v>86</v>
      </c>
      <c r="C9" s="40">
        <v>44595</v>
      </c>
      <c r="D9" s="35">
        <f t="shared" si="0"/>
        <v>0</v>
      </c>
      <c r="E9" s="40">
        <v>44595</v>
      </c>
      <c r="F9" s="35">
        <f t="shared" si="1"/>
        <v>0</v>
      </c>
      <c r="G9" s="40">
        <v>44595</v>
      </c>
      <c r="H9" s="35">
        <f t="shared" si="2"/>
        <v>-3774</v>
      </c>
      <c r="I9" s="40">
        <v>40821</v>
      </c>
    </row>
    <row r="10" spans="1:9" ht="17.25" customHeight="1">
      <c r="A10" s="38">
        <v>50102</v>
      </c>
      <c r="B10" s="39" t="s">
        <v>87</v>
      </c>
      <c r="C10" s="40">
        <v>9577</v>
      </c>
      <c r="D10" s="35">
        <f t="shared" si="0"/>
        <v>0</v>
      </c>
      <c r="E10" s="40">
        <v>9577</v>
      </c>
      <c r="F10" s="35">
        <f t="shared" si="1"/>
        <v>0</v>
      </c>
      <c r="G10" s="40">
        <v>9577</v>
      </c>
      <c r="H10" s="35">
        <f t="shared" si="2"/>
        <v>4096</v>
      </c>
      <c r="I10" s="40">
        <v>13673</v>
      </c>
    </row>
    <row r="11" spans="1:9" ht="17.25" customHeight="1">
      <c r="A11" s="38">
        <v>50103</v>
      </c>
      <c r="B11" s="39" t="s">
        <v>88</v>
      </c>
      <c r="C11" s="40">
        <v>3913</v>
      </c>
      <c r="D11" s="35">
        <f t="shared" si="0"/>
        <v>0</v>
      </c>
      <c r="E11" s="40">
        <v>3913</v>
      </c>
      <c r="F11" s="35">
        <f t="shared" si="1"/>
        <v>0</v>
      </c>
      <c r="G11" s="40">
        <v>3913</v>
      </c>
      <c r="H11" s="35">
        <f t="shared" si="2"/>
        <v>-609</v>
      </c>
      <c r="I11" s="40">
        <v>3304</v>
      </c>
    </row>
    <row r="12" spans="1:9" ht="17.25" customHeight="1">
      <c r="A12" s="38">
        <v>50199</v>
      </c>
      <c r="B12" s="39" t="s">
        <v>89</v>
      </c>
      <c r="C12" s="40">
        <v>14516</v>
      </c>
      <c r="D12" s="35">
        <f t="shared" si="0"/>
        <v>0</v>
      </c>
      <c r="E12" s="40">
        <v>14516</v>
      </c>
      <c r="F12" s="35">
        <f t="shared" si="1"/>
        <v>0</v>
      </c>
      <c r="G12" s="40">
        <v>14516</v>
      </c>
      <c r="H12" s="35">
        <f t="shared" si="2"/>
        <v>-3477</v>
      </c>
      <c r="I12" s="40">
        <v>11039</v>
      </c>
    </row>
    <row r="13" spans="1:9" ht="17.25" customHeight="1">
      <c r="A13" s="37">
        <v>502</v>
      </c>
      <c r="B13" s="37" t="s">
        <v>90</v>
      </c>
      <c r="C13" s="31">
        <v>73599</v>
      </c>
      <c r="D13" s="34">
        <f t="shared" si="0"/>
        <v>0</v>
      </c>
      <c r="E13" s="31">
        <f>SUM(E14:E23)</f>
        <v>73599</v>
      </c>
      <c r="F13" s="34">
        <f t="shared" si="1"/>
        <v>0</v>
      </c>
      <c r="G13" s="31">
        <f>SUM(G14:G23)</f>
        <v>73599</v>
      </c>
      <c r="H13" s="34">
        <f t="shared" si="2"/>
        <v>-25434</v>
      </c>
      <c r="I13" s="31">
        <f>SUM(I14:I23)</f>
        <v>48165</v>
      </c>
    </row>
    <row r="14" spans="1:9" ht="17.25" customHeight="1">
      <c r="A14" s="38">
        <v>50201</v>
      </c>
      <c r="B14" s="39" t="s">
        <v>91</v>
      </c>
      <c r="C14" s="40">
        <v>6851</v>
      </c>
      <c r="D14" s="35">
        <f t="shared" si="0"/>
        <v>0</v>
      </c>
      <c r="E14" s="40">
        <v>6851</v>
      </c>
      <c r="F14" s="35">
        <f t="shared" si="1"/>
        <v>0</v>
      </c>
      <c r="G14" s="40">
        <v>6851</v>
      </c>
      <c r="H14" s="35">
        <f t="shared" si="2"/>
        <v>-95</v>
      </c>
      <c r="I14" s="40">
        <v>6756</v>
      </c>
    </row>
    <row r="15" spans="1:9" ht="17.25" customHeight="1">
      <c r="A15" s="38">
        <v>50202</v>
      </c>
      <c r="B15" s="39" t="s">
        <v>92</v>
      </c>
      <c r="C15" s="40">
        <v>266</v>
      </c>
      <c r="D15" s="35">
        <f t="shared" si="0"/>
        <v>0</v>
      </c>
      <c r="E15" s="40">
        <v>266</v>
      </c>
      <c r="F15" s="35">
        <f t="shared" si="1"/>
        <v>0</v>
      </c>
      <c r="G15" s="40">
        <v>266</v>
      </c>
      <c r="H15" s="35">
        <f t="shared" si="2"/>
        <v>0</v>
      </c>
      <c r="I15" s="40">
        <v>266</v>
      </c>
    </row>
    <row r="16" spans="1:9" ht="17.25" customHeight="1">
      <c r="A16" s="38">
        <v>50203</v>
      </c>
      <c r="B16" s="39" t="s">
        <v>93</v>
      </c>
      <c r="C16" s="40">
        <v>1022</v>
      </c>
      <c r="D16" s="35">
        <f t="shared" si="0"/>
        <v>0</v>
      </c>
      <c r="E16" s="40">
        <v>1022</v>
      </c>
      <c r="F16" s="35">
        <f t="shared" si="1"/>
        <v>0</v>
      </c>
      <c r="G16" s="40">
        <v>1022</v>
      </c>
      <c r="H16" s="35">
        <f t="shared" si="2"/>
        <v>0</v>
      </c>
      <c r="I16" s="40">
        <v>1022</v>
      </c>
    </row>
    <row r="17" spans="1:9" ht="17.25" customHeight="1">
      <c r="A17" s="38">
        <v>50204</v>
      </c>
      <c r="B17" s="39" t="s">
        <v>94</v>
      </c>
      <c r="C17" s="40">
        <v>879</v>
      </c>
      <c r="D17" s="35">
        <f t="shared" si="0"/>
        <v>0</v>
      </c>
      <c r="E17" s="40">
        <v>879</v>
      </c>
      <c r="F17" s="35">
        <f t="shared" si="1"/>
        <v>0</v>
      </c>
      <c r="G17" s="40">
        <v>879</v>
      </c>
      <c r="H17" s="35">
        <f t="shared" si="2"/>
        <v>-505</v>
      </c>
      <c r="I17" s="40">
        <v>374</v>
      </c>
    </row>
    <row r="18" spans="1:9" ht="17.25" customHeight="1">
      <c r="A18" s="38">
        <v>50205</v>
      </c>
      <c r="B18" s="39" t="s">
        <v>95</v>
      </c>
      <c r="C18" s="40">
        <v>5219</v>
      </c>
      <c r="D18" s="35">
        <f t="shared" si="0"/>
        <v>0</v>
      </c>
      <c r="E18" s="40">
        <v>5219</v>
      </c>
      <c r="F18" s="35">
        <f t="shared" si="1"/>
        <v>0</v>
      </c>
      <c r="G18" s="40">
        <v>5219</v>
      </c>
      <c r="H18" s="35">
        <f t="shared" si="2"/>
        <v>31</v>
      </c>
      <c r="I18" s="40">
        <v>5250</v>
      </c>
    </row>
    <row r="19" spans="1:9" ht="17.25" customHeight="1">
      <c r="A19" s="38">
        <v>50206</v>
      </c>
      <c r="B19" s="39" t="s">
        <v>96</v>
      </c>
      <c r="C19" s="40">
        <v>471</v>
      </c>
      <c r="D19" s="35">
        <f t="shared" si="0"/>
        <v>0</v>
      </c>
      <c r="E19" s="40">
        <v>471</v>
      </c>
      <c r="F19" s="35">
        <f t="shared" si="1"/>
        <v>0</v>
      </c>
      <c r="G19" s="40">
        <v>471</v>
      </c>
      <c r="H19" s="35">
        <f t="shared" si="2"/>
        <v>0</v>
      </c>
      <c r="I19" s="40">
        <v>471</v>
      </c>
    </row>
    <row r="20" spans="1:9" ht="17.25" customHeight="1">
      <c r="A20" s="38">
        <v>50207</v>
      </c>
      <c r="B20" s="39" t="s">
        <v>97</v>
      </c>
      <c r="C20" s="40">
        <v>57</v>
      </c>
      <c r="D20" s="35">
        <f t="shared" si="0"/>
        <v>0</v>
      </c>
      <c r="E20" s="40">
        <v>57</v>
      </c>
      <c r="F20" s="35">
        <f t="shared" si="1"/>
        <v>0</v>
      </c>
      <c r="G20" s="40">
        <v>57</v>
      </c>
      <c r="H20" s="35">
        <f t="shared" si="2"/>
        <v>0</v>
      </c>
      <c r="I20" s="40">
        <v>57</v>
      </c>
    </row>
    <row r="21" spans="1:9" ht="17.25" customHeight="1">
      <c r="A21" s="38">
        <v>50208</v>
      </c>
      <c r="B21" s="39" t="s">
        <v>98</v>
      </c>
      <c r="C21" s="40">
        <v>766</v>
      </c>
      <c r="D21" s="35">
        <f t="shared" si="0"/>
        <v>0</v>
      </c>
      <c r="E21" s="40">
        <v>766</v>
      </c>
      <c r="F21" s="35">
        <f t="shared" si="1"/>
        <v>0</v>
      </c>
      <c r="G21" s="40">
        <v>766</v>
      </c>
      <c r="H21" s="35">
        <f t="shared" si="2"/>
        <v>0</v>
      </c>
      <c r="I21" s="40">
        <v>766</v>
      </c>
    </row>
    <row r="22" spans="1:9" ht="17.25" customHeight="1">
      <c r="A22" s="38">
        <v>50209</v>
      </c>
      <c r="B22" s="39" t="s">
        <v>99</v>
      </c>
      <c r="C22" s="40">
        <v>654</v>
      </c>
      <c r="D22" s="35">
        <f t="shared" si="0"/>
        <v>0</v>
      </c>
      <c r="E22" s="40">
        <v>654</v>
      </c>
      <c r="F22" s="35">
        <f t="shared" si="1"/>
        <v>0</v>
      </c>
      <c r="G22" s="40">
        <v>654</v>
      </c>
      <c r="H22" s="35">
        <f t="shared" si="2"/>
        <v>-173</v>
      </c>
      <c r="I22" s="40">
        <v>481</v>
      </c>
    </row>
    <row r="23" spans="1:9" ht="17.25" customHeight="1">
      <c r="A23" s="38">
        <v>50299</v>
      </c>
      <c r="B23" s="39" t="s">
        <v>100</v>
      </c>
      <c r="C23" s="40">
        <v>57414</v>
      </c>
      <c r="D23" s="35">
        <f t="shared" si="0"/>
        <v>0</v>
      </c>
      <c r="E23" s="40">
        <v>57414</v>
      </c>
      <c r="F23" s="35">
        <f t="shared" si="1"/>
        <v>0</v>
      </c>
      <c r="G23" s="40">
        <v>57414</v>
      </c>
      <c r="H23" s="35">
        <f t="shared" si="2"/>
        <v>-24692</v>
      </c>
      <c r="I23" s="40">
        <v>32722</v>
      </c>
    </row>
    <row r="24" spans="1:9" ht="17.25" customHeight="1">
      <c r="A24" s="37">
        <v>503</v>
      </c>
      <c r="B24" s="37" t="s">
        <v>101</v>
      </c>
      <c r="C24" s="31">
        <v>25532</v>
      </c>
      <c r="D24" s="34">
        <f t="shared" si="0"/>
        <v>0</v>
      </c>
      <c r="E24" s="31">
        <f>SUM(E25:E31)</f>
        <v>25532</v>
      </c>
      <c r="F24" s="34">
        <f t="shared" si="1"/>
        <v>1633</v>
      </c>
      <c r="G24" s="31">
        <f>SUM(G25:G31)</f>
        <v>27165</v>
      </c>
      <c r="H24" s="34">
        <f t="shared" si="2"/>
        <v>-15161</v>
      </c>
      <c r="I24" s="31">
        <f>SUM(I25:I31)</f>
        <v>12004</v>
      </c>
    </row>
    <row r="25" spans="1:9" ht="17.25" customHeight="1">
      <c r="A25" s="38">
        <v>50301</v>
      </c>
      <c r="B25" s="39" t="s">
        <v>102</v>
      </c>
      <c r="C25" s="40">
        <v>1162</v>
      </c>
      <c r="D25" s="35">
        <f t="shared" si="0"/>
        <v>0</v>
      </c>
      <c r="E25" s="40">
        <v>1162</v>
      </c>
      <c r="F25" s="35">
        <f t="shared" si="1"/>
        <v>0</v>
      </c>
      <c r="G25" s="40">
        <v>1162</v>
      </c>
      <c r="H25" s="35">
        <f t="shared" si="2"/>
        <v>-462</v>
      </c>
      <c r="I25" s="40">
        <v>700</v>
      </c>
    </row>
    <row r="26" spans="1:9" ht="17.25" customHeight="1">
      <c r="A26" s="38">
        <v>50302</v>
      </c>
      <c r="B26" s="39" t="s">
        <v>103</v>
      </c>
      <c r="C26" s="40">
        <v>10960</v>
      </c>
      <c r="D26" s="35">
        <f t="shared" si="0"/>
        <v>0</v>
      </c>
      <c r="E26" s="40">
        <v>10960</v>
      </c>
      <c r="F26" s="35">
        <f t="shared" si="1"/>
        <v>1633</v>
      </c>
      <c r="G26" s="40">
        <v>12593</v>
      </c>
      <c r="H26" s="35">
        <f t="shared" si="2"/>
        <v>-7564</v>
      </c>
      <c r="I26" s="40">
        <v>5029</v>
      </c>
    </row>
    <row r="27" spans="1:9" ht="17.25" customHeight="1">
      <c r="A27" s="38">
        <v>50303</v>
      </c>
      <c r="B27" s="39" t="s">
        <v>104</v>
      </c>
      <c r="C27" s="40">
        <v>88</v>
      </c>
      <c r="D27" s="35">
        <f t="shared" si="0"/>
        <v>0</v>
      </c>
      <c r="E27" s="40">
        <v>88</v>
      </c>
      <c r="F27" s="35">
        <f t="shared" si="1"/>
        <v>0</v>
      </c>
      <c r="G27" s="40">
        <v>88</v>
      </c>
      <c r="H27" s="35">
        <f t="shared" si="2"/>
        <v>0</v>
      </c>
      <c r="I27" s="40">
        <v>88</v>
      </c>
    </row>
    <row r="28" spans="1:9" ht="17.25" hidden="1" customHeight="1">
      <c r="A28" s="38">
        <v>50305</v>
      </c>
      <c r="B28" s="39" t="s">
        <v>105</v>
      </c>
      <c r="C28" s="40">
        <v>0</v>
      </c>
      <c r="D28" s="35">
        <f t="shared" si="0"/>
        <v>0</v>
      </c>
      <c r="E28" s="40">
        <v>0</v>
      </c>
      <c r="F28" s="35">
        <f t="shared" si="1"/>
        <v>0</v>
      </c>
      <c r="G28" s="40">
        <v>0</v>
      </c>
      <c r="H28" s="35">
        <f t="shared" si="2"/>
        <v>0</v>
      </c>
      <c r="I28" s="40"/>
    </row>
    <row r="29" spans="1:9" ht="17.25" customHeight="1">
      <c r="A29" s="38">
        <v>50306</v>
      </c>
      <c r="B29" s="39" t="s">
        <v>106</v>
      </c>
      <c r="C29" s="40">
        <v>6177</v>
      </c>
      <c r="D29" s="35">
        <f t="shared" si="0"/>
        <v>0</v>
      </c>
      <c r="E29" s="40">
        <v>6177</v>
      </c>
      <c r="F29" s="35">
        <f t="shared" si="1"/>
        <v>0</v>
      </c>
      <c r="G29" s="40">
        <v>6177</v>
      </c>
      <c r="H29" s="35">
        <f t="shared" si="2"/>
        <v>-2107</v>
      </c>
      <c r="I29" s="40">
        <v>4070</v>
      </c>
    </row>
    <row r="30" spans="1:9" ht="17.25" customHeight="1">
      <c r="A30" s="38">
        <v>50307</v>
      </c>
      <c r="B30" s="39" t="s">
        <v>107</v>
      </c>
      <c r="C30" s="40">
        <v>1331</v>
      </c>
      <c r="D30" s="35">
        <f t="shared" si="0"/>
        <v>0</v>
      </c>
      <c r="E30" s="40">
        <v>1331</v>
      </c>
      <c r="F30" s="35">
        <f t="shared" si="1"/>
        <v>0</v>
      </c>
      <c r="G30" s="40">
        <v>1331</v>
      </c>
      <c r="H30" s="35">
        <f t="shared" si="2"/>
        <v>-321</v>
      </c>
      <c r="I30" s="40">
        <v>1010</v>
      </c>
    </row>
    <row r="31" spans="1:9" ht="17.25" customHeight="1">
      <c r="A31" s="38">
        <v>50399</v>
      </c>
      <c r="B31" s="39" t="s">
        <v>108</v>
      </c>
      <c r="C31" s="40">
        <v>5814</v>
      </c>
      <c r="D31" s="35">
        <f t="shared" si="0"/>
        <v>0</v>
      </c>
      <c r="E31" s="40">
        <v>5814</v>
      </c>
      <c r="F31" s="35">
        <f t="shared" si="1"/>
        <v>0</v>
      </c>
      <c r="G31" s="40">
        <v>5814</v>
      </c>
      <c r="H31" s="35">
        <f t="shared" si="2"/>
        <v>-4707</v>
      </c>
      <c r="I31" s="40">
        <v>1107</v>
      </c>
    </row>
    <row r="32" spans="1:9" ht="17.25" customHeight="1">
      <c r="A32" s="37">
        <v>504</v>
      </c>
      <c r="B32" s="37" t="s">
        <v>109</v>
      </c>
      <c r="C32" s="31">
        <v>0</v>
      </c>
      <c r="D32" s="34">
        <f t="shared" si="0"/>
        <v>0</v>
      </c>
      <c r="E32" s="31">
        <f>SUM(E33:E38)</f>
        <v>0</v>
      </c>
      <c r="F32" s="34">
        <f t="shared" si="1"/>
        <v>0</v>
      </c>
      <c r="G32" s="31">
        <f>SUM(G33:G38)</f>
        <v>0</v>
      </c>
      <c r="H32" s="34">
        <f t="shared" si="2"/>
        <v>16</v>
      </c>
      <c r="I32" s="31">
        <f>SUM(I33:I38)</f>
        <v>16</v>
      </c>
    </row>
    <row r="33" spans="1:9" ht="17.25" hidden="1" customHeight="1">
      <c r="A33" s="38">
        <v>50401</v>
      </c>
      <c r="B33" s="39" t="s">
        <v>102</v>
      </c>
      <c r="C33" s="41">
        <v>0</v>
      </c>
      <c r="D33" s="35">
        <f t="shared" si="0"/>
        <v>0</v>
      </c>
      <c r="E33" s="41">
        <v>0</v>
      </c>
      <c r="F33" s="35">
        <f t="shared" si="1"/>
        <v>0</v>
      </c>
      <c r="G33" s="41">
        <v>0</v>
      </c>
      <c r="H33" s="35">
        <f t="shared" si="2"/>
        <v>0</v>
      </c>
      <c r="I33" s="41"/>
    </row>
    <row r="34" spans="1:9" ht="17.25" hidden="1" customHeight="1">
      <c r="A34" s="38">
        <v>50402</v>
      </c>
      <c r="B34" s="39" t="s">
        <v>103</v>
      </c>
      <c r="C34" s="41">
        <v>0</v>
      </c>
      <c r="D34" s="35">
        <f t="shared" si="0"/>
        <v>0</v>
      </c>
      <c r="E34" s="41">
        <v>0</v>
      </c>
      <c r="F34" s="35">
        <f t="shared" si="1"/>
        <v>0</v>
      </c>
      <c r="G34" s="41">
        <v>0</v>
      </c>
      <c r="H34" s="35">
        <f t="shared" si="2"/>
        <v>0</v>
      </c>
      <c r="I34" s="41"/>
    </row>
    <row r="35" spans="1:9" ht="17.25" hidden="1" customHeight="1">
      <c r="A35" s="38">
        <v>50403</v>
      </c>
      <c r="B35" s="39" t="s">
        <v>104</v>
      </c>
      <c r="C35" s="41">
        <v>0</v>
      </c>
      <c r="D35" s="35">
        <f t="shared" si="0"/>
        <v>0</v>
      </c>
      <c r="E35" s="41">
        <v>0</v>
      </c>
      <c r="F35" s="35">
        <f t="shared" si="1"/>
        <v>0</v>
      </c>
      <c r="G35" s="41">
        <v>0</v>
      </c>
      <c r="H35" s="35">
        <f t="shared" si="2"/>
        <v>0</v>
      </c>
      <c r="I35" s="41"/>
    </row>
    <row r="36" spans="1:9" ht="17.25" customHeight="1">
      <c r="A36" s="38">
        <v>50404</v>
      </c>
      <c r="B36" s="39" t="s">
        <v>106</v>
      </c>
      <c r="C36" s="41">
        <v>0</v>
      </c>
      <c r="D36" s="35">
        <f t="shared" si="0"/>
        <v>0</v>
      </c>
      <c r="E36" s="41">
        <v>0</v>
      </c>
      <c r="F36" s="35">
        <f t="shared" si="1"/>
        <v>0</v>
      </c>
      <c r="G36" s="41">
        <v>0</v>
      </c>
      <c r="H36" s="35">
        <f t="shared" si="2"/>
        <v>16</v>
      </c>
      <c r="I36" s="60">
        <v>16</v>
      </c>
    </row>
    <row r="37" spans="1:9" ht="17.25" hidden="1" customHeight="1">
      <c r="A37" s="38">
        <v>50405</v>
      </c>
      <c r="B37" s="39" t="s">
        <v>107</v>
      </c>
      <c r="C37" s="41">
        <v>0</v>
      </c>
      <c r="D37" s="35">
        <f t="shared" si="0"/>
        <v>0</v>
      </c>
      <c r="E37" s="41">
        <v>0</v>
      </c>
      <c r="F37" s="35">
        <f t="shared" si="1"/>
        <v>0</v>
      </c>
      <c r="G37" s="41">
        <v>0</v>
      </c>
      <c r="H37" s="35">
        <f t="shared" si="2"/>
        <v>0</v>
      </c>
      <c r="I37" s="41"/>
    </row>
    <row r="38" spans="1:9" ht="17.25" hidden="1" customHeight="1">
      <c r="A38" s="38">
        <v>50499</v>
      </c>
      <c r="B38" s="39" t="s">
        <v>108</v>
      </c>
      <c r="C38" s="41">
        <v>0</v>
      </c>
      <c r="D38" s="35">
        <f t="shared" si="0"/>
        <v>0</v>
      </c>
      <c r="E38" s="41">
        <v>0</v>
      </c>
      <c r="F38" s="35">
        <f t="shared" si="1"/>
        <v>0</v>
      </c>
      <c r="G38" s="41">
        <v>0</v>
      </c>
      <c r="H38" s="35">
        <f t="shared" si="2"/>
        <v>0</v>
      </c>
      <c r="I38" s="41"/>
    </row>
    <row r="39" spans="1:9" ht="17.25" customHeight="1">
      <c r="A39" s="37">
        <v>505</v>
      </c>
      <c r="B39" s="37" t="s">
        <v>110</v>
      </c>
      <c r="C39" s="31">
        <v>70721</v>
      </c>
      <c r="D39" s="34">
        <f t="shared" si="0"/>
        <v>0</v>
      </c>
      <c r="E39" s="31">
        <f>SUM(E40:E42)</f>
        <v>70721</v>
      </c>
      <c r="F39" s="34">
        <f t="shared" si="1"/>
        <v>0</v>
      </c>
      <c r="G39" s="31">
        <f>SUM(G40:G42)</f>
        <v>70721</v>
      </c>
      <c r="H39" s="34">
        <f t="shared" si="2"/>
        <v>-2028</v>
      </c>
      <c r="I39" s="31">
        <f>SUM(I40:I42)</f>
        <v>68693</v>
      </c>
    </row>
    <row r="40" spans="1:9" ht="17.25" customHeight="1">
      <c r="A40" s="38">
        <v>50501</v>
      </c>
      <c r="B40" s="39" t="s">
        <v>111</v>
      </c>
      <c r="C40" s="40">
        <v>57115</v>
      </c>
      <c r="D40" s="35">
        <f t="shared" si="0"/>
        <v>0</v>
      </c>
      <c r="E40" s="40">
        <v>57115</v>
      </c>
      <c r="F40" s="35">
        <f t="shared" si="1"/>
        <v>0</v>
      </c>
      <c r="G40" s="40">
        <v>57115</v>
      </c>
      <c r="H40" s="35">
        <f t="shared" si="2"/>
        <v>-975</v>
      </c>
      <c r="I40" s="40">
        <v>56140</v>
      </c>
    </row>
    <row r="41" spans="1:9" ht="17.25" customHeight="1">
      <c r="A41" s="38">
        <v>50502</v>
      </c>
      <c r="B41" s="39" t="s">
        <v>112</v>
      </c>
      <c r="C41" s="40">
        <v>13606</v>
      </c>
      <c r="D41" s="35">
        <f t="shared" si="0"/>
        <v>0</v>
      </c>
      <c r="E41" s="40">
        <v>13606</v>
      </c>
      <c r="F41" s="35">
        <f t="shared" si="1"/>
        <v>0</v>
      </c>
      <c r="G41" s="40">
        <v>13606</v>
      </c>
      <c r="H41" s="35">
        <f t="shared" si="2"/>
        <v>-1053</v>
      </c>
      <c r="I41" s="40">
        <v>12553</v>
      </c>
    </row>
    <row r="42" spans="1:9" ht="17.25" hidden="1" customHeight="1">
      <c r="A42" s="38">
        <v>50599</v>
      </c>
      <c r="B42" s="39" t="s">
        <v>113</v>
      </c>
      <c r="C42" s="40">
        <v>0</v>
      </c>
      <c r="D42" s="35">
        <f t="shared" si="0"/>
        <v>0</v>
      </c>
      <c r="E42" s="40">
        <v>0</v>
      </c>
      <c r="F42" s="35">
        <f t="shared" si="1"/>
        <v>0</v>
      </c>
      <c r="G42" s="40">
        <v>0</v>
      </c>
      <c r="H42" s="35">
        <f t="shared" si="2"/>
        <v>0</v>
      </c>
      <c r="I42" s="40"/>
    </row>
    <row r="43" spans="1:9" ht="17.25" customHeight="1">
      <c r="A43" s="37">
        <v>506</v>
      </c>
      <c r="B43" s="37" t="s">
        <v>114</v>
      </c>
      <c r="C43" s="31">
        <v>5094</v>
      </c>
      <c r="D43" s="34">
        <f t="shared" si="0"/>
        <v>0</v>
      </c>
      <c r="E43" s="31">
        <f>SUM(E44:E45)</f>
        <v>5094</v>
      </c>
      <c r="F43" s="34">
        <f t="shared" si="1"/>
        <v>0</v>
      </c>
      <c r="G43" s="31">
        <f>SUM(G44:G45)</f>
        <v>5094</v>
      </c>
      <c r="H43" s="34">
        <f t="shared" si="2"/>
        <v>-1450</v>
      </c>
      <c r="I43" s="31">
        <f>SUM(I44:I45)</f>
        <v>3644</v>
      </c>
    </row>
    <row r="44" spans="1:9" ht="17.25" customHeight="1">
      <c r="A44" s="38">
        <v>50601</v>
      </c>
      <c r="B44" s="39" t="s">
        <v>115</v>
      </c>
      <c r="C44" s="40">
        <v>5094</v>
      </c>
      <c r="D44" s="35">
        <f t="shared" si="0"/>
        <v>0</v>
      </c>
      <c r="E44" s="40">
        <v>5094</v>
      </c>
      <c r="F44" s="35">
        <f t="shared" si="1"/>
        <v>0</v>
      </c>
      <c r="G44" s="40">
        <v>5094</v>
      </c>
      <c r="H44" s="35">
        <f t="shared" si="2"/>
        <v>-1450</v>
      </c>
      <c r="I44" s="40">
        <v>3644</v>
      </c>
    </row>
    <row r="45" spans="1:9" ht="17.25" hidden="1" customHeight="1">
      <c r="A45" s="38">
        <v>50602</v>
      </c>
      <c r="B45" s="39" t="s">
        <v>116</v>
      </c>
      <c r="C45" s="40"/>
      <c r="D45" s="35">
        <f t="shared" si="0"/>
        <v>0</v>
      </c>
      <c r="E45" s="40"/>
      <c r="F45" s="35">
        <f t="shared" si="1"/>
        <v>0</v>
      </c>
      <c r="G45" s="40"/>
      <c r="H45" s="35">
        <f t="shared" si="2"/>
        <v>0</v>
      </c>
      <c r="I45" s="40"/>
    </row>
    <row r="46" spans="1:9" ht="17.25" customHeight="1">
      <c r="A46" s="37">
        <v>507</v>
      </c>
      <c r="B46" s="37" t="s">
        <v>117</v>
      </c>
      <c r="C46" s="31">
        <v>23907</v>
      </c>
      <c r="D46" s="34">
        <f t="shared" si="0"/>
        <v>0</v>
      </c>
      <c r="E46" s="31">
        <f>SUM(E47:E49)</f>
        <v>23907</v>
      </c>
      <c r="F46" s="34">
        <f t="shared" si="1"/>
        <v>0</v>
      </c>
      <c r="G46" s="31">
        <f>SUM(G47:G49)</f>
        <v>23907</v>
      </c>
      <c r="H46" s="34">
        <f t="shared" si="2"/>
        <v>480</v>
      </c>
      <c r="I46" s="31">
        <f>SUM(I47:I49)</f>
        <v>24387</v>
      </c>
    </row>
    <row r="47" spans="1:9" ht="17.25" customHeight="1">
      <c r="A47" s="38">
        <v>50701</v>
      </c>
      <c r="B47" s="39" t="s">
        <v>118</v>
      </c>
      <c r="C47" s="40">
        <v>827</v>
      </c>
      <c r="D47" s="35">
        <f t="shared" si="0"/>
        <v>0</v>
      </c>
      <c r="E47" s="40">
        <v>827</v>
      </c>
      <c r="F47" s="35">
        <f t="shared" si="1"/>
        <v>0</v>
      </c>
      <c r="G47" s="40">
        <v>827</v>
      </c>
      <c r="H47" s="35">
        <f t="shared" si="2"/>
        <v>198</v>
      </c>
      <c r="I47" s="40">
        <v>1025</v>
      </c>
    </row>
    <row r="48" spans="1:9" ht="17.25" customHeight="1">
      <c r="A48" s="38">
        <v>50702</v>
      </c>
      <c r="B48" s="39" t="s">
        <v>119</v>
      </c>
      <c r="C48" s="41">
        <v>0</v>
      </c>
      <c r="D48" s="35">
        <f t="shared" si="0"/>
        <v>0</v>
      </c>
      <c r="E48" s="41">
        <v>0</v>
      </c>
      <c r="F48" s="35">
        <f t="shared" si="1"/>
        <v>0</v>
      </c>
      <c r="G48" s="41">
        <v>0</v>
      </c>
      <c r="H48" s="35">
        <f t="shared" si="2"/>
        <v>15</v>
      </c>
      <c r="I48" s="60">
        <v>15</v>
      </c>
    </row>
    <row r="49" spans="1:9" ht="17.25" customHeight="1">
      <c r="A49" s="38">
        <v>50799</v>
      </c>
      <c r="B49" s="39" t="s">
        <v>120</v>
      </c>
      <c r="C49" s="40">
        <v>23080</v>
      </c>
      <c r="D49" s="35">
        <f t="shared" si="0"/>
        <v>0</v>
      </c>
      <c r="E49" s="40">
        <v>23080</v>
      </c>
      <c r="F49" s="35">
        <f t="shared" si="1"/>
        <v>0</v>
      </c>
      <c r="G49" s="40">
        <v>23080</v>
      </c>
      <c r="H49" s="35">
        <f t="shared" si="2"/>
        <v>267</v>
      </c>
      <c r="I49" s="40">
        <v>23347</v>
      </c>
    </row>
    <row r="50" spans="1:9" ht="17.25" hidden="1" customHeight="1">
      <c r="A50" s="37">
        <v>508</v>
      </c>
      <c r="B50" s="37" t="s">
        <v>121</v>
      </c>
      <c r="C50" s="31">
        <v>0</v>
      </c>
      <c r="D50" s="34">
        <f t="shared" si="0"/>
        <v>0</v>
      </c>
      <c r="E50" s="31">
        <f>SUM(E51:E52)</f>
        <v>0</v>
      </c>
      <c r="F50" s="34">
        <f t="shared" si="1"/>
        <v>0</v>
      </c>
      <c r="G50" s="31">
        <f>SUM(G51:G52)</f>
        <v>0</v>
      </c>
      <c r="H50" s="34">
        <f t="shared" si="2"/>
        <v>0</v>
      </c>
      <c r="I50" s="31">
        <f>SUM(I51:I52)</f>
        <v>0</v>
      </c>
    </row>
    <row r="51" spans="1:9" ht="17.25" hidden="1" customHeight="1">
      <c r="A51" s="38">
        <v>50801</v>
      </c>
      <c r="B51" s="39" t="s">
        <v>122</v>
      </c>
      <c r="C51" s="40">
        <v>0</v>
      </c>
      <c r="D51" s="35">
        <f t="shared" si="0"/>
        <v>0</v>
      </c>
      <c r="E51" s="40">
        <v>0</v>
      </c>
      <c r="F51" s="35">
        <f t="shared" si="1"/>
        <v>0</v>
      </c>
      <c r="G51" s="40">
        <v>0</v>
      </c>
      <c r="H51" s="35">
        <f t="shared" si="2"/>
        <v>0</v>
      </c>
      <c r="I51" s="40"/>
    </row>
    <row r="52" spans="1:9" ht="17.25" hidden="1" customHeight="1">
      <c r="A52" s="38">
        <v>50802</v>
      </c>
      <c r="B52" s="39" t="s">
        <v>123</v>
      </c>
      <c r="C52" s="41">
        <v>0</v>
      </c>
      <c r="D52" s="35">
        <f t="shared" si="0"/>
        <v>0</v>
      </c>
      <c r="E52" s="41">
        <v>0</v>
      </c>
      <c r="F52" s="35">
        <f t="shared" si="1"/>
        <v>0</v>
      </c>
      <c r="G52" s="41">
        <v>0</v>
      </c>
      <c r="H52" s="35">
        <f t="shared" si="2"/>
        <v>0</v>
      </c>
      <c r="I52" s="41"/>
    </row>
    <row r="53" spans="1:9" ht="17.25" customHeight="1">
      <c r="A53" s="37">
        <v>509</v>
      </c>
      <c r="B53" s="37" t="s">
        <v>124</v>
      </c>
      <c r="C53" s="31">
        <v>49461</v>
      </c>
      <c r="D53" s="34">
        <f t="shared" si="0"/>
        <v>0</v>
      </c>
      <c r="E53" s="31">
        <f>SUM(E54:E58)</f>
        <v>49461</v>
      </c>
      <c r="F53" s="34">
        <f t="shared" si="1"/>
        <v>0</v>
      </c>
      <c r="G53" s="31">
        <f>SUM(G54:G58)</f>
        <v>49461</v>
      </c>
      <c r="H53" s="34">
        <f t="shared" si="2"/>
        <v>262</v>
      </c>
      <c r="I53" s="31">
        <f>SUM(I54:I58)</f>
        <v>49723</v>
      </c>
    </row>
    <row r="54" spans="1:9" ht="17.25" customHeight="1">
      <c r="A54" s="38">
        <v>50901</v>
      </c>
      <c r="B54" s="39" t="s">
        <v>125</v>
      </c>
      <c r="C54" s="40">
        <v>20339</v>
      </c>
      <c r="D54" s="35">
        <f t="shared" si="0"/>
        <v>0</v>
      </c>
      <c r="E54" s="40">
        <v>20339</v>
      </c>
      <c r="F54" s="35">
        <f t="shared" si="1"/>
        <v>0</v>
      </c>
      <c r="G54" s="40">
        <v>20339</v>
      </c>
      <c r="H54" s="35">
        <f t="shared" si="2"/>
        <v>10063</v>
      </c>
      <c r="I54" s="40">
        <f>30691-289</f>
        <v>30402</v>
      </c>
    </row>
    <row r="55" spans="1:9" ht="17.25" customHeight="1">
      <c r="A55" s="38">
        <v>50902</v>
      </c>
      <c r="B55" s="39" t="s">
        <v>126</v>
      </c>
      <c r="C55" s="40">
        <v>728</v>
      </c>
      <c r="D55" s="35">
        <f t="shared" si="0"/>
        <v>0</v>
      </c>
      <c r="E55" s="40">
        <v>728</v>
      </c>
      <c r="F55" s="35">
        <f t="shared" si="1"/>
        <v>0</v>
      </c>
      <c r="G55" s="40">
        <v>728</v>
      </c>
      <c r="H55" s="35">
        <f t="shared" si="2"/>
        <v>-509</v>
      </c>
      <c r="I55" s="40">
        <v>219</v>
      </c>
    </row>
    <row r="56" spans="1:9" ht="17.25" customHeight="1">
      <c r="A56" s="38">
        <v>50903</v>
      </c>
      <c r="B56" s="39" t="s">
        <v>127</v>
      </c>
      <c r="C56" s="40">
        <v>1830</v>
      </c>
      <c r="D56" s="35">
        <f t="shared" si="0"/>
        <v>0</v>
      </c>
      <c r="E56" s="40">
        <v>1830</v>
      </c>
      <c r="F56" s="35">
        <f t="shared" si="1"/>
        <v>0</v>
      </c>
      <c r="G56" s="40">
        <v>1830</v>
      </c>
      <c r="H56" s="35">
        <f t="shared" si="2"/>
        <v>-1261</v>
      </c>
      <c r="I56" s="40">
        <v>569</v>
      </c>
    </row>
    <row r="57" spans="1:9" ht="17.25" customHeight="1">
      <c r="A57" s="38">
        <v>50905</v>
      </c>
      <c r="B57" s="39" t="s">
        <v>128</v>
      </c>
      <c r="C57" s="40">
        <v>19650</v>
      </c>
      <c r="D57" s="35">
        <f t="shared" si="0"/>
        <v>0</v>
      </c>
      <c r="E57" s="40">
        <v>19650</v>
      </c>
      <c r="F57" s="35">
        <f t="shared" si="1"/>
        <v>0</v>
      </c>
      <c r="G57" s="40">
        <v>19650</v>
      </c>
      <c r="H57" s="35">
        <f t="shared" si="2"/>
        <v>-5371</v>
      </c>
      <c r="I57" s="40">
        <v>14279</v>
      </c>
    </row>
    <row r="58" spans="1:9" ht="17.25" customHeight="1">
      <c r="A58" s="38">
        <v>50999</v>
      </c>
      <c r="B58" s="39" t="s">
        <v>129</v>
      </c>
      <c r="C58" s="40">
        <v>6914</v>
      </c>
      <c r="D58" s="35">
        <f t="shared" si="0"/>
        <v>0</v>
      </c>
      <c r="E58" s="40">
        <v>6914</v>
      </c>
      <c r="F58" s="35">
        <f t="shared" si="1"/>
        <v>0</v>
      </c>
      <c r="G58" s="40">
        <v>6914</v>
      </c>
      <c r="H58" s="35">
        <f t="shared" si="2"/>
        <v>-2660</v>
      </c>
      <c r="I58" s="40">
        <v>4254</v>
      </c>
    </row>
    <row r="59" spans="1:9" ht="17.25" hidden="1" customHeight="1">
      <c r="A59" s="37">
        <v>510</v>
      </c>
      <c r="B59" s="37" t="s">
        <v>130</v>
      </c>
      <c r="C59" s="31">
        <v>0</v>
      </c>
      <c r="D59" s="34">
        <f t="shared" si="0"/>
        <v>0</v>
      </c>
      <c r="E59" s="31">
        <f>SUM(E60:E61)</f>
        <v>0</v>
      </c>
      <c r="F59" s="34">
        <f t="shared" si="1"/>
        <v>0</v>
      </c>
      <c r="G59" s="31">
        <f>SUM(G60:G61)</f>
        <v>0</v>
      </c>
      <c r="H59" s="34">
        <f t="shared" si="2"/>
        <v>0</v>
      </c>
      <c r="I59" s="31">
        <f>SUM(I60:I61)</f>
        <v>0</v>
      </c>
    </row>
    <row r="60" spans="1:9" ht="17.25" hidden="1" customHeight="1">
      <c r="A60" s="38">
        <v>51002</v>
      </c>
      <c r="B60" s="39" t="s">
        <v>131</v>
      </c>
      <c r="C60" s="40"/>
      <c r="D60" s="35">
        <f t="shared" si="0"/>
        <v>0</v>
      </c>
      <c r="E60" s="40"/>
      <c r="F60" s="35">
        <f t="shared" si="1"/>
        <v>0</v>
      </c>
      <c r="G60" s="40"/>
      <c r="H60" s="35">
        <f t="shared" si="2"/>
        <v>0</v>
      </c>
      <c r="I60" s="40"/>
    </row>
    <row r="61" spans="1:9" ht="17.25" hidden="1" customHeight="1">
      <c r="A61" s="38">
        <v>51003</v>
      </c>
      <c r="B61" s="39" t="s">
        <v>132</v>
      </c>
      <c r="C61" s="41">
        <v>0</v>
      </c>
      <c r="D61" s="35">
        <f t="shared" si="0"/>
        <v>0</v>
      </c>
      <c r="E61" s="41">
        <v>0</v>
      </c>
      <c r="F61" s="35">
        <f t="shared" si="1"/>
        <v>0</v>
      </c>
      <c r="G61" s="41">
        <v>0</v>
      </c>
      <c r="H61" s="35">
        <f t="shared" si="2"/>
        <v>0</v>
      </c>
      <c r="I61" s="41"/>
    </row>
    <row r="62" spans="1:9" ht="17.25" customHeight="1">
      <c r="A62" s="37">
        <v>511</v>
      </c>
      <c r="B62" s="37" t="s">
        <v>133</v>
      </c>
      <c r="C62" s="31">
        <v>6526</v>
      </c>
      <c r="D62" s="34">
        <f t="shared" si="0"/>
        <v>0</v>
      </c>
      <c r="E62" s="31">
        <f>SUM(E63:E66)</f>
        <v>6526</v>
      </c>
      <c r="F62" s="34">
        <f t="shared" si="1"/>
        <v>0</v>
      </c>
      <c r="G62" s="31">
        <f>SUM(G63:G66)</f>
        <v>6526</v>
      </c>
      <c r="H62" s="34">
        <f t="shared" si="2"/>
        <v>-793</v>
      </c>
      <c r="I62" s="31">
        <f>SUM(I63:I66)</f>
        <v>5733</v>
      </c>
    </row>
    <row r="63" spans="1:9" ht="17.25" customHeight="1">
      <c r="A63" s="38">
        <v>51101</v>
      </c>
      <c r="B63" s="39" t="s">
        <v>134</v>
      </c>
      <c r="C63" s="40">
        <v>6500</v>
      </c>
      <c r="D63" s="35">
        <f t="shared" si="0"/>
        <v>0</v>
      </c>
      <c r="E63" s="40">
        <v>6500</v>
      </c>
      <c r="F63" s="35">
        <f t="shared" si="1"/>
        <v>0</v>
      </c>
      <c r="G63" s="40">
        <v>6500</v>
      </c>
      <c r="H63" s="35">
        <f t="shared" si="2"/>
        <v>-787</v>
      </c>
      <c r="I63" s="40">
        <v>5713</v>
      </c>
    </row>
    <row r="64" spans="1:9" ht="17.25" hidden="1" customHeight="1">
      <c r="A64" s="38">
        <v>51102</v>
      </c>
      <c r="B64" s="39" t="s">
        <v>135</v>
      </c>
      <c r="C64" s="40">
        <v>0</v>
      </c>
      <c r="D64" s="35">
        <f t="shared" si="0"/>
        <v>0</v>
      </c>
      <c r="E64" s="40">
        <v>0</v>
      </c>
      <c r="F64" s="35">
        <f t="shared" si="1"/>
        <v>0</v>
      </c>
      <c r="G64" s="40">
        <v>0</v>
      </c>
      <c r="H64" s="35">
        <f t="shared" si="2"/>
        <v>0</v>
      </c>
      <c r="I64" s="40">
        <v>0</v>
      </c>
    </row>
    <row r="65" spans="1:9" ht="17.25" customHeight="1">
      <c r="A65" s="38">
        <v>51103</v>
      </c>
      <c r="B65" s="39" t="s">
        <v>136</v>
      </c>
      <c r="C65" s="40">
        <v>26</v>
      </c>
      <c r="D65" s="35">
        <f t="shared" si="0"/>
        <v>0</v>
      </c>
      <c r="E65" s="40">
        <v>26</v>
      </c>
      <c r="F65" s="35">
        <f t="shared" si="1"/>
        <v>0</v>
      </c>
      <c r="G65" s="40">
        <v>26</v>
      </c>
      <c r="H65" s="35">
        <f t="shared" si="2"/>
        <v>-6</v>
      </c>
      <c r="I65" s="40">
        <v>20</v>
      </c>
    </row>
    <row r="66" spans="1:9" ht="17.25" hidden="1" customHeight="1">
      <c r="A66" s="38">
        <v>51104</v>
      </c>
      <c r="B66" s="39" t="s">
        <v>137</v>
      </c>
      <c r="C66" s="40">
        <v>0</v>
      </c>
      <c r="D66" s="35">
        <f t="shared" si="0"/>
        <v>0</v>
      </c>
      <c r="E66" s="40">
        <v>0</v>
      </c>
      <c r="F66" s="35">
        <f t="shared" si="1"/>
        <v>0</v>
      </c>
      <c r="G66" s="40">
        <v>0</v>
      </c>
      <c r="H66" s="35">
        <f t="shared" si="2"/>
        <v>0</v>
      </c>
      <c r="I66" s="40"/>
    </row>
    <row r="67" spans="1:9" ht="17.25" customHeight="1">
      <c r="A67" s="37">
        <v>514</v>
      </c>
      <c r="B67" s="37" t="s">
        <v>138</v>
      </c>
      <c r="C67" s="31">
        <v>8440</v>
      </c>
      <c r="D67" s="34">
        <f t="shared" si="0"/>
        <v>0</v>
      </c>
      <c r="E67" s="31">
        <f>SUM(E68:E69)</f>
        <v>8440</v>
      </c>
      <c r="F67" s="34">
        <f t="shared" si="1"/>
        <v>0</v>
      </c>
      <c r="G67" s="31">
        <f>SUM(G68:G69)</f>
        <v>8440</v>
      </c>
      <c r="H67" s="34">
        <f t="shared" si="2"/>
        <v>-4040</v>
      </c>
      <c r="I67" s="31">
        <f>SUM(I68:I69)</f>
        <v>4400</v>
      </c>
    </row>
    <row r="68" spans="1:9" ht="17.25" customHeight="1">
      <c r="A68" s="38">
        <v>51401</v>
      </c>
      <c r="B68" s="39" t="s">
        <v>139</v>
      </c>
      <c r="C68" s="40">
        <v>4800</v>
      </c>
      <c r="D68" s="35">
        <f t="shared" si="0"/>
        <v>0</v>
      </c>
      <c r="E68" s="40">
        <v>4800</v>
      </c>
      <c r="F68" s="35">
        <f t="shared" si="1"/>
        <v>0</v>
      </c>
      <c r="G68" s="40">
        <v>4800</v>
      </c>
      <c r="H68" s="35">
        <f t="shared" si="2"/>
        <v>-400</v>
      </c>
      <c r="I68" s="35">
        <v>4400</v>
      </c>
    </row>
    <row r="69" spans="1:9" ht="17.25" customHeight="1">
      <c r="A69" s="38">
        <v>51402</v>
      </c>
      <c r="B69" s="39" t="s">
        <v>140</v>
      </c>
      <c r="C69" s="40">
        <v>3640</v>
      </c>
      <c r="D69" s="35">
        <f t="shared" si="0"/>
        <v>0</v>
      </c>
      <c r="E69" s="40">
        <v>3640</v>
      </c>
      <c r="F69" s="35">
        <f t="shared" si="1"/>
        <v>0</v>
      </c>
      <c r="G69" s="40">
        <v>3640</v>
      </c>
      <c r="H69" s="35">
        <f t="shared" si="2"/>
        <v>-3640</v>
      </c>
      <c r="I69" s="35">
        <v>0</v>
      </c>
    </row>
    <row r="70" spans="1:9" ht="17.25" customHeight="1">
      <c r="A70" s="37">
        <v>599</v>
      </c>
      <c r="B70" s="37" t="s">
        <v>141</v>
      </c>
      <c r="C70" s="31">
        <v>20</v>
      </c>
      <c r="D70" s="34">
        <f t="shared" si="0"/>
        <v>0</v>
      </c>
      <c r="E70" s="31">
        <f>SUM(E71:E74)</f>
        <v>20</v>
      </c>
      <c r="F70" s="34">
        <f t="shared" si="1"/>
        <v>0</v>
      </c>
      <c r="G70" s="31">
        <f>SUM(G71:G74)</f>
        <v>20</v>
      </c>
      <c r="H70" s="34">
        <f t="shared" si="2"/>
        <v>0</v>
      </c>
      <c r="I70" s="31">
        <f>SUM(I71:I74)</f>
        <v>20</v>
      </c>
    </row>
    <row r="71" spans="1:9" ht="17.25" hidden="1" customHeight="1">
      <c r="A71" s="38">
        <v>59906</v>
      </c>
      <c r="B71" s="39" t="s">
        <v>142</v>
      </c>
      <c r="C71" s="41">
        <v>0</v>
      </c>
      <c r="D71" s="35">
        <f t="shared" si="0"/>
        <v>0</v>
      </c>
      <c r="E71" s="41">
        <v>0</v>
      </c>
      <c r="F71" s="35">
        <f t="shared" si="1"/>
        <v>0</v>
      </c>
      <c r="G71" s="41">
        <v>0</v>
      </c>
      <c r="H71" s="35">
        <f t="shared" si="2"/>
        <v>0</v>
      </c>
      <c r="I71" s="41"/>
    </row>
    <row r="72" spans="1:9" ht="17.25" hidden="1" customHeight="1">
      <c r="A72" s="38">
        <v>59907</v>
      </c>
      <c r="B72" s="39" t="s">
        <v>143</v>
      </c>
      <c r="C72" s="41">
        <v>0</v>
      </c>
      <c r="D72" s="35">
        <f t="shared" ref="D72:D90" si="3">E72-C72</f>
        <v>0</v>
      </c>
      <c r="E72" s="41">
        <v>0</v>
      </c>
      <c r="F72" s="35">
        <f t="shared" ref="F72:F90" si="4">G72-E72</f>
        <v>0</v>
      </c>
      <c r="G72" s="41">
        <v>0</v>
      </c>
      <c r="H72" s="35">
        <f t="shared" ref="H72:H90" si="5">I72-G72</f>
        <v>0</v>
      </c>
      <c r="I72" s="41"/>
    </row>
    <row r="73" spans="1:9" ht="27" hidden="1">
      <c r="A73" s="38">
        <v>59908</v>
      </c>
      <c r="B73" s="39" t="s">
        <v>144</v>
      </c>
      <c r="C73" s="41">
        <v>0</v>
      </c>
      <c r="D73" s="35">
        <f t="shared" si="3"/>
        <v>0</v>
      </c>
      <c r="E73" s="41">
        <v>0</v>
      </c>
      <c r="F73" s="35">
        <f t="shared" si="4"/>
        <v>0</v>
      </c>
      <c r="G73" s="41">
        <v>0</v>
      </c>
      <c r="H73" s="35">
        <f t="shared" si="5"/>
        <v>0</v>
      </c>
      <c r="I73" s="41"/>
    </row>
    <row r="74" spans="1:9" ht="17.25" customHeight="1">
      <c r="A74" s="38">
        <v>59999</v>
      </c>
      <c r="B74" s="39" t="s">
        <v>141</v>
      </c>
      <c r="C74" s="40">
        <v>20</v>
      </c>
      <c r="D74" s="35">
        <f t="shared" si="3"/>
        <v>0</v>
      </c>
      <c r="E74" s="40">
        <v>20</v>
      </c>
      <c r="F74" s="35">
        <f t="shared" si="4"/>
        <v>0</v>
      </c>
      <c r="G74" s="40">
        <v>20</v>
      </c>
      <c r="H74" s="35">
        <f t="shared" si="5"/>
        <v>0</v>
      </c>
      <c r="I74" s="40">
        <v>20</v>
      </c>
    </row>
    <row r="75" spans="1:9" ht="17.25" customHeight="1">
      <c r="A75" s="91" t="s">
        <v>145</v>
      </c>
      <c r="B75" s="92"/>
      <c r="C75" s="31">
        <v>38376</v>
      </c>
      <c r="D75" s="34">
        <f t="shared" si="3"/>
        <v>0</v>
      </c>
      <c r="E75" s="31">
        <f>E76+E77</f>
        <v>38376</v>
      </c>
      <c r="F75" s="34">
        <f t="shared" si="4"/>
        <v>0</v>
      </c>
      <c r="G75" s="31">
        <f>G76+G77</f>
        <v>38376</v>
      </c>
      <c r="H75" s="34">
        <f t="shared" si="5"/>
        <v>246</v>
      </c>
      <c r="I75" s="31">
        <f>I76+I77</f>
        <v>38622</v>
      </c>
    </row>
    <row r="76" spans="1:9" ht="17.25" customHeight="1">
      <c r="A76" s="42">
        <v>2300601</v>
      </c>
      <c r="B76" s="43" t="s">
        <v>146</v>
      </c>
      <c r="C76" s="31">
        <v>5005</v>
      </c>
      <c r="D76" s="34">
        <f t="shared" si="3"/>
        <v>0</v>
      </c>
      <c r="E76" s="31">
        <f>'本级一般预算支出-功能'!E1369</f>
        <v>5005</v>
      </c>
      <c r="F76" s="34">
        <f t="shared" si="4"/>
        <v>0</v>
      </c>
      <c r="G76" s="31">
        <f>'本级一般预算支出-功能'!G1369</f>
        <v>5005</v>
      </c>
      <c r="H76" s="34">
        <f t="shared" si="5"/>
        <v>0</v>
      </c>
      <c r="I76" s="31">
        <f>'本级一般预算支出-功能'!I1369</f>
        <v>5005</v>
      </c>
    </row>
    <row r="77" spans="1:9" ht="17.25" customHeight="1">
      <c r="A77" s="42">
        <v>2300602</v>
      </c>
      <c r="B77" s="43" t="s">
        <v>147</v>
      </c>
      <c r="C77" s="31">
        <v>33371</v>
      </c>
      <c r="D77" s="34">
        <f t="shared" si="3"/>
        <v>0</v>
      </c>
      <c r="E77" s="31">
        <f>E78+E79+E80</f>
        <v>33371</v>
      </c>
      <c r="F77" s="34">
        <f t="shared" si="4"/>
        <v>0</v>
      </c>
      <c r="G77" s="31">
        <f>G78+G79+G80</f>
        <v>33371</v>
      </c>
      <c r="H77" s="34">
        <f t="shared" si="5"/>
        <v>246</v>
      </c>
      <c r="I77" s="31">
        <f>I78+I79+I80</f>
        <v>33617</v>
      </c>
    </row>
    <row r="78" spans="1:9" ht="17.25" customHeight="1">
      <c r="A78" s="44"/>
      <c r="B78" s="45" t="s">
        <v>148</v>
      </c>
      <c r="C78" s="40">
        <v>5620</v>
      </c>
      <c r="D78" s="35">
        <f t="shared" si="3"/>
        <v>0</v>
      </c>
      <c r="E78" s="40">
        <f>'本级一般预算支出-功能'!E1371</f>
        <v>5620</v>
      </c>
      <c r="F78" s="35">
        <f t="shared" si="4"/>
        <v>0</v>
      </c>
      <c r="G78" s="40">
        <f>'本级一般预算支出-功能'!G1371</f>
        <v>5620</v>
      </c>
      <c r="H78" s="35">
        <f t="shared" si="5"/>
        <v>0</v>
      </c>
      <c r="I78" s="40">
        <f>'本级一般预算支出-功能'!I1371</f>
        <v>5620</v>
      </c>
    </row>
    <row r="79" spans="1:9" ht="17.25" customHeight="1">
      <c r="A79" s="44"/>
      <c r="B79" s="45" t="s">
        <v>149</v>
      </c>
      <c r="C79" s="40">
        <v>8429</v>
      </c>
      <c r="D79" s="35">
        <f t="shared" si="3"/>
        <v>0</v>
      </c>
      <c r="E79" s="40">
        <f>'本级一般预算支出-功能'!E1372</f>
        <v>8429</v>
      </c>
      <c r="F79" s="35">
        <f t="shared" si="4"/>
        <v>0</v>
      </c>
      <c r="G79" s="40">
        <f>'本级一般预算支出-功能'!G1372</f>
        <v>8429</v>
      </c>
      <c r="H79" s="35">
        <f t="shared" si="5"/>
        <v>0</v>
      </c>
      <c r="I79" s="40">
        <f>'本级一般预算支出-功能'!I1372</f>
        <v>8429</v>
      </c>
    </row>
    <row r="80" spans="1:9" ht="17.25" customHeight="1">
      <c r="A80" s="44"/>
      <c r="B80" s="45" t="s">
        <v>150</v>
      </c>
      <c r="C80" s="40">
        <v>19322</v>
      </c>
      <c r="D80" s="35">
        <f t="shared" si="3"/>
        <v>0</v>
      </c>
      <c r="E80" s="40">
        <f>'本级一般预算支出-功能'!E1373</f>
        <v>19322</v>
      </c>
      <c r="F80" s="35">
        <f t="shared" si="4"/>
        <v>0</v>
      </c>
      <c r="G80" s="40">
        <f>'本级一般预算支出-功能'!G1373</f>
        <v>19322</v>
      </c>
      <c r="H80" s="35">
        <f t="shared" si="5"/>
        <v>246</v>
      </c>
      <c r="I80" s="40">
        <f>'本级一般预算支出-功能'!I1373</f>
        <v>19568</v>
      </c>
    </row>
    <row r="81" spans="1:9" ht="17.25" customHeight="1">
      <c r="A81" s="91" t="s">
        <v>1239</v>
      </c>
      <c r="B81" s="92"/>
      <c r="C81" s="31">
        <v>37162</v>
      </c>
      <c r="D81" s="34">
        <f t="shared" si="3"/>
        <v>0</v>
      </c>
      <c r="E81" s="31">
        <f>E82+E83</f>
        <v>37162</v>
      </c>
      <c r="F81" s="34">
        <f t="shared" si="4"/>
        <v>0</v>
      </c>
      <c r="G81" s="31">
        <f>G82+G83</f>
        <v>37162</v>
      </c>
      <c r="H81" s="34">
        <f t="shared" si="5"/>
        <v>-3083</v>
      </c>
      <c r="I81" s="31">
        <f>I82+I83</f>
        <v>34079</v>
      </c>
    </row>
    <row r="82" spans="1:9" ht="17.25" customHeight="1">
      <c r="A82" s="46">
        <v>2300201</v>
      </c>
      <c r="B82" s="45" t="s">
        <v>151</v>
      </c>
      <c r="C82" s="40">
        <v>1583</v>
      </c>
      <c r="D82" s="35">
        <f t="shared" si="3"/>
        <v>0</v>
      </c>
      <c r="E82" s="40">
        <f>'本级一般预算支出-功能'!E1375</f>
        <v>1583</v>
      </c>
      <c r="F82" s="35">
        <f t="shared" si="4"/>
        <v>0</v>
      </c>
      <c r="G82" s="40">
        <f>'本级一般预算支出-功能'!G1375</f>
        <v>1583</v>
      </c>
      <c r="H82" s="35">
        <f t="shared" si="5"/>
        <v>0</v>
      </c>
      <c r="I82" s="40">
        <f>'本级一般预算支出-功能'!I1375</f>
        <v>1583</v>
      </c>
    </row>
    <row r="83" spans="1:9" ht="17.25" customHeight="1">
      <c r="A83" s="46">
        <v>2300299</v>
      </c>
      <c r="B83" s="45" t="s">
        <v>152</v>
      </c>
      <c r="C83" s="40">
        <v>35579</v>
      </c>
      <c r="D83" s="35">
        <f t="shared" si="3"/>
        <v>0</v>
      </c>
      <c r="E83" s="40">
        <f>'本级一般预算支出-功能'!E1376</f>
        <v>35579</v>
      </c>
      <c r="F83" s="35">
        <f t="shared" si="4"/>
        <v>0</v>
      </c>
      <c r="G83" s="40">
        <f>'本级一般预算支出-功能'!G1376</f>
        <v>35579</v>
      </c>
      <c r="H83" s="35">
        <f t="shared" si="5"/>
        <v>-3083</v>
      </c>
      <c r="I83" s="40">
        <f>'本级一般预算支出-功能'!I1376</f>
        <v>32496</v>
      </c>
    </row>
    <row r="84" spans="1:9" ht="17.25" customHeight="1">
      <c r="A84" s="91" t="s">
        <v>153</v>
      </c>
      <c r="B84" s="92"/>
      <c r="C84" s="31">
        <v>23325</v>
      </c>
      <c r="D84" s="34">
        <f t="shared" si="3"/>
        <v>0</v>
      </c>
      <c r="E84" s="31">
        <f>E85</f>
        <v>23325</v>
      </c>
      <c r="F84" s="34">
        <f t="shared" si="4"/>
        <v>0</v>
      </c>
      <c r="G84" s="31">
        <f>G85</f>
        <v>23325</v>
      </c>
      <c r="H84" s="34">
        <f t="shared" si="5"/>
        <v>0</v>
      </c>
      <c r="I84" s="31">
        <f>I85</f>
        <v>23325</v>
      </c>
    </row>
    <row r="85" spans="1:9" ht="17.25" customHeight="1">
      <c r="A85" s="47">
        <v>23103</v>
      </c>
      <c r="B85" s="47" t="s">
        <v>154</v>
      </c>
      <c r="C85" s="31">
        <v>23325</v>
      </c>
      <c r="D85" s="34">
        <f t="shared" si="3"/>
        <v>0</v>
      </c>
      <c r="E85" s="31">
        <f>E86</f>
        <v>23325</v>
      </c>
      <c r="F85" s="34">
        <f t="shared" si="4"/>
        <v>0</v>
      </c>
      <c r="G85" s="31">
        <f>G86</f>
        <v>23325</v>
      </c>
      <c r="H85" s="34">
        <f t="shared" si="5"/>
        <v>0</v>
      </c>
      <c r="I85" s="31">
        <f>I86</f>
        <v>23325</v>
      </c>
    </row>
    <row r="86" spans="1:9" ht="17.25" customHeight="1">
      <c r="A86" s="48">
        <v>2310301</v>
      </c>
      <c r="B86" s="45" t="s">
        <v>155</v>
      </c>
      <c r="C86" s="40">
        <v>23325</v>
      </c>
      <c r="D86" s="35">
        <f t="shared" si="3"/>
        <v>0</v>
      </c>
      <c r="E86" s="40">
        <f>'本级一般预算支出-功能'!E1379</f>
        <v>23325</v>
      </c>
      <c r="F86" s="35">
        <f t="shared" si="4"/>
        <v>0</v>
      </c>
      <c r="G86" s="40">
        <f>'本级一般预算支出-功能'!G1379</f>
        <v>23325</v>
      </c>
      <c r="H86" s="35">
        <f t="shared" si="5"/>
        <v>0</v>
      </c>
      <c r="I86" s="40">
        <f>'本级一般预算支出-功能'!I1379</f>
        <v>23325</v>
      </c>
    </row>
    <row r="87" spans="1:9" ht="17.25" customHeight="1">
      <c r="A87" s="91" t="s">
        <v>1233</v>
      </c>
      <c r="B87" s="92"/>
      <c r="C87" s="34">
        <v>0</v>
      </c>
      <c r="D87" s="34">
        <f t="shared" si="3"/>
        <v>0</v>
      </c>
      <c r="E87" s="34">
        <f>E88</f>
        <v>0</v>
      </c>
      <c r="F87" s="34">
        <f t="shared" si="4"/>
        <v>0</v>
      </c>
      <c r="G87" s="34">
        <f>G88</f>
        <v>0</v>
      </c>
      <c r="H87" s="34">
        <f t="shared" si="5"/>
        <v>14562</v>
      </c>
      <c r="I87" s="34">
        <f>I88</f>
        <v>14562</v>
      </c>
    </row>
    <row r="88" spans="1:9" ht="17.25" customHeight="1">
      <c r="A88" s="44">
        <v>23009</v>
      </c>
      <c r="B88" s="49" t="s">
        <v>156</v>
      </c>
      <c r="C88" s="56">
        <v>0</v>
      </c>
      <c r="D88" s="56">
        <f t="shared" si="3"/>
        <v>0</v>
      </c>
      <c r="E88" s="56">
        <f>E90-E7-E75-E81-E84-E89</f>
        <v>0</v>
      </c>
      <c r="F88" s="56">
        <f t="shared" si="4"/>
        <v>0</v>
      </c>
      <c r="G88" s="56">
        <f>G90-G7-G75-G81-G84-G89</f>
        <v>0</v>
      </c>
      <c r="H88" s="56">
        <f t="shared" si="5"/>
        <v>14562</v>
      </c>
      <c r="I88" s="56">
        <f>I90-I7-I75-I81-I84-I89</f>
        <v>14562</v>
      </c>
    </row>
    <row r="89" spans="1:9" ht="17.25" customHeight="1">
      <c r="A89" s="89" t="s">
        <v>157</v>
      </c>
      <c r="B89" s="90"/>
      <c r="C89" s="34">
        <v>0</v>
      </c>
      <c r="D89" s="34">
        <f t="shared" si="3"/>
        <v>0</v>
      </c>
      <c r="E89" s="34">
        <v>0</v>
      </c>
      <c r="F89" s="34">
        <f t="shared" si="4"/>
        <v>0</v>
      </c>
      <c r="G89" s="34">
        <v>0</v>
      </c>
      <c r="H89" s="34">
        <f t="shared" si="5"/>
        <v>0</v>
      </c>
      <c r="I89" s="35">
        <v>0</v>
      </c>
    </row>
    <row r="90" spans="1:9" ht="17.25" customHeight="1">
      <c r="A90" s="99" t="s">
        <v>158</v>
      </c>
      <c r="B90" s="99"/>
      <c r="C90" s="31">
        <v>434764</v>
      </c>
      <c r="D90" s="34">
        <f t="shared" si="3"/>
        <v>0</v>
      </c>
      <c r="E90" s="31">
        <f>'本级一般预算支出-功能'!E1383</f>
        <v>434764</v>
      </c>
      <c r="F90" s="34">
        <f t="shared" si="4"/>
        <v>1633</v>
      </c>
      <c r="G90" s="31">
        <f>'本级一般预算支出-功能'!G1383</f>
        <v>436397</v>
      </c>
      <c r="H90" s="34">
        <f t="shared" si="5"/>
        <v>-40187</v>
      </c>
      <c r="I90" s="31">
        <f>'本级一般预算支出-功能'!I1383</f>
        <v>396210</v>
      </c>
    </row>
  </sheetData>
  <mergeCells count="15">
    <mergeCell ref="D5:E5"/>
    <mergeCell ref="A2:I2"/>
    <mergeCell ref="A3:I3"/>
    <mergeCell ref="H5:I5"/>
    <mergeCell ref="F5:G5"/>
    <mergeCell ref="A90:B90"/>
    <mergeCell ref="A5:A6"/>
    <mergeCell ref="B5:B6"/>
    <mergeCell ref="C5:C6"/>
    <mergeCell ref="A7:B7"/>
    <mergeCell ref="A75:B75"/>
    <mergeCell ref="A81:B81"/>
    <mergeCell ref="A84:B84"/>
    <mergeCell ref="A87:B87"/>
    <mergeCell ref="A89:B89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86" fitToHeight="0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封面</vt:lpstr>
      <vt:lpstr>总表</vt:lpstr>
      <vt:lpstr>本级一般公共预算收入</vt:lpstr>
      <vt:lpstr>本级一般预算支出-功能</vt:lpstr>
      <vt:lpstr>本级一般预算支出-经济</vt:lpstr>
      <vt:lpstr>本级一般公共预算收入!Print_Titles</vt:lpstr>
      <vt:lpstr>'本级一般预算支出-功能'!Print_Titles</vt:lpstr>
      <vt:lpstr>'本级一般预算支出-经济'!Print_Titles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2020-11-06T07:05:27Z</cp:lastPrinted>
  <dcterms:created xsi:type="dcterms:W3CDTF">2020-08-18T03:54:17Z</dcterms:created>
  <dcterms:modified xsi:type="dcterms:W3CDTF">2020-11-12T04:05:39Z</dcterms:modified>
</cp:coreProperties>
</file>